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microsoft.com/office/2011/relationships/webextensiontaskpanes" Target="xl/webextensions/taskpanes.xml"/><Relationship Id="rId7" Type="http://schemas.openxmlformats.org/officeDocument/2006/relationships/custom-properties" Target="docProps/custom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tadata/thumbnail" Target="docProps/thumbnail.wmf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8aacc6b19ee18d4/Documents/___PMOdocs/SBasic RAID Documents/"/>
    </mc:Choice>
  </mc:AlternateContent>
  <xr:revisionPtr revIDLastSave="4" documentId="13_ncr:1_{179C7FD4-E66A-4BB5-B211-C390286A1826}" xr6:coauthVersionLast="47" xr6:coauthVersionMax="47" xr10:uidLastSave="{DF527DC1-2A30-4264-B186-CB1BB00F69F0}"/>
  <bookViews>
    <workbookView xWindow="15075" yWindow="-16320" windowWidth="29040" windowHeight="15840" xr2:uid="{76828DDF-35F0-4FB2-BD6E-0D0A61054BB0}"/>
  </bookViews>
  <sheets>
    <sheet name="Schedule" sheetId="3" r:id="rId1"/>
    <sheet name="Holidays" sheetId="5" r:id="rId2"/>
    <sheet name="Settings" sheetId="4" state="hidden" r:id="rId3"/>
  </sheets>
  <definedNames>
    <definedName name="display_week">Schedule!$E$5</definedName>
    <definedName name="holiday_dates">Holidays!$A$3:$A$34</definedName>
    <definedName name="_xlnm.Print_Titles" localSheetId="0">Schedule!$6:$8</definedName>
    <definedName name="project_start">Schedule!$E$4</definedName>
    <definedName name="rngDisplayWeeks">Table2[Display Weeks]</definedName>
    <definedName name="rngResources">#REF!</definedName>
    <definedName name="task_end" localSheetId="0">Schedule!$F1</definedName>
    <definedName name="task_progress" localSheetId="0">Schedule!$D1</definedName>
    <definedName name="task_start" localSheetId="0">Schedule!$E1</definedName>
    <definedName name="weekend_option">Settings!$C$3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C3" i="4" l="1"/>
  <c r="F10" i="3" s="1"/>
  <c r="H7" i="3" l="1"/>
  <c r="H6" i="3" s="1"/>
  <c r="E11" i="3" l="1"/>
  <c r="F11" i="3" s="1"/>
  <c r="E12" i="3" s="1"/>
  <c r="F12" i="3" s="1"/>
  <c r="E13" i="3" s="1"/>
  <c r="F13" i="3" s="1"/>
  <c r="E14" i="3" s="1"/>
  <c r="F14" i="3" s="1"/>
  <c r="H8" i="3"/>
  <c r="I7" i="3"/>
  <c r="I8" i="3" s="1"/>
  <c r="E15" i="3" l="1"/>
  <c r="F15" i="3" s="1"/>
  <c r="J7" i="3"/>
  <c r="J8" i="3" s="1"/>
  <c r="E16" i="3" l="1"/>
  <c r="F16" i="3" s="1"/>
  <c r="K7" i="3"/>
  <c r="K8" i="3" s="1"/>
  <c r="E17" i="3" l="1"/>
  <c r="F17" i="3" s="1"/>
  <c r="L7" i="3"/>
  <c r="L8" i="3" s="1"/>
  <c r="E18" i="3" l="1"/>
  <c r="F18" i="3" s="1"/>
  <c r="M7" i="3"/>
  <c r="M8" i="3" s="1"/>
  <c r="E19" i="3" l="1"/>
  <c r="F19" i="3" s="1"/>
  <c r="E20" i="3" s="1"/>
  <c r="F20" i="3" s="1"/>
  <c r="E21" i="3" s="1"/>
  <c r="N7" i="3"/>
  <c r="N8" i="3" s="1"/>
  <c r="F21" i="3" l="1"/>
  <c r="O7" i="3"/>
  <c r="O8" i="3" s="1"/>
  <c r="E23" i="3" l="1"/>
  <c r="F23" i="3" s="1"/>
  <c r="O6" i="3"/>
  <c r="P7" i="3"/>
  <c r="P8" i="3" s="1"/>
  <c r="Q7" i="3" l="1"/>
  <c r="Q8" i="3" s="1"/>
  <c r="E24" i="3" l="1"/>
  <c r="F24" i="3" s="1"/>
  <c r="R7" i="3"/>
  <c r="R8" i="3" s="1"/>
  <c r="S7" i="3" l="1"/>
  <c r="S8" i="3" s="1"/>
  <c r="T7" i="3" l="1"/>
  <c r="T8" i="3" s="1"/>
  <c r="U7" i="3" l="1"/>
  <c r="U8" i="3" s="1"/>
  <c r="V7" i="3" l="1"/>
  <c r="V8" i="3" s="1"/>
  <c r="W7" i="3" l="1"/>
  <c r="W8" i="3" s="1"/>
  <c r="V6" i="3"/>
  <c r="X7" i="3" l="1"/>
  <c r="X8" i="3" s="1"/>
  <c r="Y7" i="3" l="1"/>
  <c r="Y8" i="3" s="1"/>
  <c r="Z7" i="3" l="1"/>
  <c r="Z8" i="3" s="1"/>
  <c r="AA7" i="3" l="1"/>
  <c r="AA8" i="3" s="1"/>
  <c r="AB7" i="3" l="1"/>
  <c r="AB8" i="3" s="1"/>
  <c r="AC7" i="3" l="1"/>
  <c r="AC8" i="3" s="1"/>
  <c r="AC6" i="3" l="1"/>
  <c r="AD7" i="3"/>
  <c r="AD8" i="3" s="1"/>
  <c r="AE7" i="3" l="1"/>
  <c r="AE8" i="3" s="1"/>
  <c r="AF7" i="3" l="1"/>
  <c r="AF8" i="3" s="1"/>
  <c r="AG7" i="3" l="1"/>
  <c r="AG8" i="3" s="1"/>
  <c r="AH7" i="3" l="1"/>
  <c r="AH8" i="3" s="1"/>
  <c r="AI7" i="3" l="1"/>
  <c r="AI8" i="3" s="1"/>
  <c r="AJ7" i="3" l="1"/>
  <c r="AJ8" i="3" l="1"/>
  <c r="AJ6" i="3"/>
  <c r="AK7" i="3"/>
  <c r="AK8" i="3" s="1"/>
  <c r="AL7" i="3" l="1"/>
  <c r="AL8" i="3" s="1"/>
  <c r="AM7" i="3" l="1"/>
  <c r="AM8" i="3" s="1"/>
  <c r="AN7" i="3" l="1"/>
  <c r="AN8" i="3" s="1"/>
  <c r="AO7" i="3" l="1"/>
  <c r="AO8" i="3" l="1"/>
  <c r="AP7" i="3"/>
  <c r="AP8" i="3" s="1"/>
  <c r="E25" i="3" l="1"/>
  <c r="F25" i="3" s="1"/>
  <c r="E26" i="3" l="1"/>
  <c r="F26" i="3" s="1"/>
  <c r="E27" i="3" l="1"/>
  <c r="F27" i="3" s="1"/>
  <c r="E28" i="3" l="1"/>
  <c r="F28" i="3" l="1"/>
  <c r="E29" i="3" s="1"/>
  <c r="F29" i="3" l="1"/>
  <c r="E30" i="3" s="1"/>
  <c r="F30" i="3" s="1"/>
  <c r="E31" i="3" s="1"/>
  <c r="F31" i="3" s="1"/>
  <c r="E32" i="3" s="1"/>
  <c r="F32" i="3" s="1"/>
  <c r="E33" i="3" s="1"/>
  <c r="F33" i="3" s="1"/>
  <c r="E35" i="3" l="1"/>
  <c r="F35" i="3" l="1"/>
  <c r="E36" i="3" s="1"/>
  <c r="F36" i="3" s="1"/>
  <c r="E37" i="3" s="1"/>
  <c r="F37" i="3" l="1"/>
  <c r="E38" i="3" s="1"/>
  <c r="F38" i="3" l="1"/>
  <c r="E40" i="3" l="1"/>
  <c r="F40" i="3" s="1"/>
  <c r="E41" i="3" s="1"/>
  <c r="F41" i="3" s="1"/>
  <c r="E42" i="3" s="1"/>
  <c r="F42" i="3" s="1"/>
  <c r="E43" i="3" s="1"/>
  <c r="F43" i="3" s="1"/>
  <c r="E44" i="3" s="1"/>
  <c r="F44" i="3" s="1"/>
  <c r="E39" i="3"/>
  <c r="F39" i="3" s="1"/>
  <c r="E45" i="3" l="1"/>
  <c r="F45" i="3" s="1"/>
  <c r="E46" i="3" l="1"/>
  <c r="F46" i="3" s="1"/>
  <c r="E47" i="3" s="1"/>
  <c r="F47" i="3" s="1"/>
  <c r="E49" i="3" s="1"/>
  <c r="F49" i="3" s="1"/>
  <c r="E50" i="3" s="1"/>
  <c r="F50" i="3" s="1"/>
  <c r="E51" i="3" s="1"/>
  <c r="F51" i="3" s="1"/>
  <c r="E52" i="3" s="1"/>
  <c r="F52" i="3" s="1"/>
  <c r="E53" i="3" s="1"/>
  <c r="F53" i="3" s="1"/>
  <c r="E54" i="3" l="1"/>
  <c r="F54" i="3" s="1"/>
  <c r="E55" i="3" l="1"/>
  <c r="F55" i="3" s="1"/>
  <c r="E56" i="3" l="1"/>
  <c r="F56" i="3" s="1"/>
  <c r="E57" i="3" l="1"/>
  <c r="F57" i="3" s="1"/>
  <c r="E58" i="3" l="1"/>
  <c r="F58" i="3" s="1"/>
  <c r="E59" i="3" l="1"/>
  <c r="F59" i="3" s="1"/>
  <c r="E60" i="3" l="1"/>
  <c r="F60" i="3" s="1"/>
  <c r="E62" i="3" l="1"/>
  <c r="F62" i="3" s="1"/>
  <c r="E63" i="3" l="1"/>
  <c r="F63" i="3" s="1"/>
  <c r="E64" i="3" l="1"/>
  <c r="F64" i="3" l="1"/>
  <c r="E65" i="3" s="1"/>
  <c r="F65" i="3" l="1"/>
  <c r="E66" i="3" s="1"/>
  <c r="F66" i="3" l="1"/>
  <c r="E67" i="3" s="1"/>
  <c r="F67" i="3" s="1"/>
  <c r="E68" i="3" s="1"/>
  <c r="F68" i="3" s="1"/>
  <c r="E69" i="3" s="1"/>
  <c r="F69" i="3" s="1"/>
  <c r="E70" i="3" s="1"/>
  <c r="F7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and Charlotte James</author>
  </authors>
  <commentList>
    <comment ref="E10" authorId="0" shapeId="0" xr:uid="{A26B0E79-FCC5-4B79-B73F-2EA5AA941DC7}">
      <text>
        <r>
          <rPr>
            <b/>
            <sz val="9"/>
            <color indexed="81"/>
            <rFont val="Tahoma"/>
            <family val="2"/>
          </rPr>
          <t xml:space="preserve">Please add days in the days column, do not change dates
</t>
        </r>
      </text>
    </comment>
  </commentList>
</comments>
</file>

<file path=xl/sharedStrings.xml><?xml version="1.0" encoding="utf-8"?>
<sst xmlns="http://schemas.openxmlformats.org/spreadsheetml/2006/main" count="167" uniqueCount="101">
  <si>
    <t>Description</t>
  </si>
  <si>
    <t>Project Manager</t>
  </si>
  <si>
    <t>Senior Eng</t>
  </si>
  <si>
    <t>TASK</t>
  </si>
  <si>
    <t>START</t>
  </si>
  <si>
    <t>END</t>
  </si>
  <si>
    <t>Plan</t>
  </si>
  <si>
    <t>task 1.1</t>
  </si>
  <si>
    <t>task 1.2</t>
  </si>
  <si>
    <t>task 1.3</t>
  </si>
  <si>
    <t>task 1.4</t>
  </si>
  <si>
    <t>task 1.5</t>
  </si>
  <si>
    <t>task 1.6</t>
  </si>
  <si>
    <t>task 1.7</t>
  </si>
  <si>
    <t>task 1.8</t>
  </si>
  <si>
    <t>task 1.9</t>
  </si>
  <si>
    <t>task 1.10</t>
  </si>
  <si>
    <t>Design</t>
  </si>
  <si>
    <t>task 2.1</t>
  </si>
  <si>
    <t>task 2.2</t>
  </si>
  <si>
    <t>task 2.3</t>
  </si>
  <si>
    <t>task 2.4</t>
  </si>
  <si>
    <t>task 2.5</t>
  </si>
  <si>
    <t>task 2.6</t>
  </si>
  <si>
    <t>task 2.7</t>
  </si>
  <si>
    <t>task 2.8</t>
  </si>
  <si>
    <t>task 2.9</t>
  </si>
  <si>
    <t>Build</t>
  </si>
  <si>
    <t>task 2.10</t>
  </si>
  <si>
    <t>task 3.1</t>
  </si>
  <si>
    <t>task 3.2</t>
  </si>
  <si>
    <t>task 3.3</t>
  </si>
  <si>
    <t>task 3.4</t>
  </si>
  <si>
    <t>task 3.5</t>
  </si>
  <si>
    <t>task 3.6</t>
  </si>
  <si>
    <t>task 3.7</t>
  </si>
  <si>
    <t>task 3.8</t>
  </si>
  <si>
    <t>task 3.9</t>
  </si>
  <si>
    <t>task 3.10</t>
  </si>
  <si>
    <t>Implement</t>
  </si>
  <si>
    <t>task 4.1</t>
  </si>
  <si>
    <t>task 4.2</t>
  </si>
  <si>
    <t>task 4.3</t>
  </si>
  <si>
    <t>task 4.4</t>
  </si>
  <si>
    <t>task 4.5</t>
  </si>
  <si>
    <t>task 4.6</t>
  </si>
  <si>
    <t>task 4.7</t>
  </si>
  <si>
    <t>task 4.8</t>
  </si>
  <si>
    <t>task 4.9</t>
  </si>
  <si>
    <t>task 4.10</t>
  </si>
  <si>
    <t>task 4.11</t>
  </si>
  <si>
    <t>task 4.12</t>
  </si>
  <si>
    <t>Handover</t>
  </si>
  <si>
    <t>task 5.1</t>
  </si>
  <si>
    <t>task 5.2</t>
  </si>
  <si>
    <t>task 5.3</t>
  </si>
  <si>
    <t>task 5.4</t>
  </si>
  <si>
    <t>task 5.5</t>
  </si>
  <si>
    <t>task 5.6</t>
  </si>
  <si>
    <t>task 5.7</t>
  </si>
  <si>
    <t>task 5.8</t>
  </si>
  <si>
    <t>task 5.9</t>
  </si>
  <si>
    <t>Project  Start:</t>
  </si>
  <si>
    <t>Display Week:</t>
  </si>
  <si>
    <t>ASSIGNED TO</t>
  </si>
  <si>
    <t>% Complete</t>
  </si>
  <si>
    <t>PROJECT Schedule</t>
  </si>
  <si>
    <t>Created by</t>
  </si>
  <si>
    <t>Consultant</t>
  </si>
  <si>
    <t>Architect</t>
  </si>
  <si>
    <t>Engineer</t>
  </si>
  <si>
    <t>DAYS</t>
  </si>
  <si>
    <t>task 1.11</t>
  </si>
  <si>
    <t>WEEKEND Option</t>
  </si>
  <si>
    <t>Weekend String</t>
  </si>
  <si>
    <t>Monday</t>
  </si>
  <si>
    <t>Tuesday</t>
  </si>
  <si>
    <t>Wednesday</t>
  </si>
  <si>
    <t>Thursday</t>
  </si>
  <si>
    <t>Friday</t>
  </si>
  <si>
    <t>Saturday</t>
  </si>
  <si>
    <t>Sunday</t>
  </si>
  <si>
    <t>Holidays and Other Non Working Days</t>
  </si>
  <si>
    <t>Date</t>
  </si>
  <si>
    <t>Christmas Day</t>
  </si>
  <si>
    <t>Boxing Day</t>
  </si>
  <si>
    <t>New Years Day</t>
  </si>
  <si>
    <t>task 3.11</t>
  </si>
  <si>
    <t>task 3.12</t>
  </si>
  <si>
    <t>Display Weeks</t>
  </si>
  <si>
    <t>Valentines Day</t>
  </si>
  <si>
    <t>task 3.13</t>
  </si>
  <si>
    <t>SDM</t>
  </si>
  <si>
    <t>task 2.11</t>
  </si>
  <si>
    <t xml:space="preserve"> </t>
  </si>
  <si>
    <t>Australia Day</t>
  </si>
  <si>
    <t>Labour Day</t>
  </si>
  <si>
    <t>Queens Birthday</t>
  </si>
  <si>
    <t>Good Friday</t>
  </si>
  <si>
    <t>Anzac Day</t>
  </si>
  <si>
    <t>Easter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</si>
</sst>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"/>
    <numFmt numFmtId="165" formatCode="ddd\,\ d\-mmm\-yyyy"/>
    <numFmt numFmtId="166" formatCode="ddd\ dd/m/yy"/>
  </numFmts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theme="8" tint="0.3999755851924192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1"/>
      <name val="Tahoma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b/>
      <sz val="20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6DCE4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3998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5" fontId="0" fillId="0" borderId="0" xfId="0" applyNumberForma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0" fontId="0" fillId="4" borderId="26" xfId="0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0" xfId="0" applyFont="1"/>
    <xf numFmtId="0" fontId="0" fillId="4" borderId="37" xfId="0" applyFill="1" applyBorder="1" applyAlignment="1">
      <alignment horizontal="left" vertical="center" indent="2"/>
    </xf>
    <xf numFmtId="15" fontId="0" fillId="0" borderId="0" xfId="0" applyNumberFormat="1" applyAlignment="1">
      <alignment horizontal="center" vertical="center"/>
    </xf>
    <xf numFmtId="9" fontId="0" fillId="4" borderId="13" xfId="1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4" borderId="39" xfId="0" applyFill="1" applyBorder="1" applyAlignment="1">
      <alignment horizontal="left" vertical="center" indent="2"/>
    </xf>
    <xf numFmtId="9" fontId="0" fillId="4" borderId="18" xfId="1" applyFont="1" applyFill="1" applyBorder="1" applyAlignment="1">
      <alignment horizontal="center" vertical="center"/>
    </xf>
    <xf numFmtId="0" fontId="0" fillId="4" borderId="40" xfId="0" applyFill="1" applyBorder="1" applyAlignment="1">
      <alignment horizontal="left" vertical="center" indent="2"/>
    </xf>
    <xf numFmtId="9" fontId="0" fillId="4" borderId="17" xfId="1" applyFont="1" applyFill="1" applyBorder="1" applyAlignment="1">
      <alignment horizontal="center" vertical="center"/>
    </xf>
    <xf numFmtId="0" fontId="0" fillId="4" borderId="23" xfId="0" applyFill="1" applyBorder="1" applyAlignment="1" applyProtection="1">
      <alignment vertical="center"/>
      <protection locked="0"/>
    </xf>
    <xf numFmtId="9" fontId="0" fillId="4" borderId="27" xfId="1" applyFont="1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left" vertical="center" indent="2"/>
      <protection locked="0"/>
    </xf>
    <xf numFmtId="0" fontId="0" fillId="4" borderId="24" xfId="0" applyFill="1" applyBorder="1" applyAlignment="1" applyProtection="1">
      <alignment vertical="center"/>
      <protection locked="0"/>
    </xf>
    <xf numFmtId="9" fontId="0" fillId="4" borderId="24" xfId="1" applyFont="1" applyFill="1" applyBorder="1" applyAlignment="1" applyProtection="1">
      <alignment horizontal="center" vertical="center"/>
      <protection locked="0"/>
    </xf>
    <xf numFmtId="0" fontId="0" fillId="4" borderId="39" xfId="0" applyFill="1" applyBorder="1" applyAlignment="1" applyProtection="1">
      <alignment horizontal="left" vertical="center" indent="2"/>
      <protection locked="0"/>
    </xf>
    <xf numFmtId="0" fontId="0" fillId="4" borderId="26" xfId="0" applyFill="1" applyBorder="1" applyAlignment="1" applyProtection="1">
      <alignment vertical="center"/>
      <protection locked="0"/>
    </xf>
    <xf numFmtId="9" fontId="0" fillId="4" borderId="26" xfId="1" applyFont="1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 applyProtection="1">
      <alignment horizontal="left" vertical="center" indent="2"/>
      <protection locked="0"/>
    </xf>
    <xf numFmtId="0" fontId="0" fillId="4" borderId="27" xfId="0" applyFill="1" applyBorder="1" applyAlignment="1" applyProtection="1">
      <alignment vertical="center"/>
      <protection locked="0"/>
    </xf>
    <xf numFmtId="9" fontId="0" fillId="4" borderId="17" xfId="1" applyFont="1" applyFill="1" applyBorder="1" applyAlignment="1" applyProtection="1">
      <alignment horizontal="center" vertical="center"/>
      <protection locked="0"/>
    </xf>
    <xf numFmtId="9" fontId="0" fillId="4" borderId="13" xfId="1" applyFont="1" applyFill="1" applyBorder="1" applyAlignment="1" applyProtection="1">
      <alignment horizontal="center" vertical="center"/>
      <protection locked="0"/>
    </xf>
    <xf numFmtId="9" fontId="0" fillId="4" borderId="18" xfId="1" applyFont="1" applyFill="1" applyBorder="1" applyAlignment="1" applyProtection="1">
      <alignment horizontal="center" vertical="center"/>
      <protection locked="0"/>
    </xf>
    <xf numFmtId="0" fontId="0" fillId="2" borderId="36" xfId="0" applyFill="1" applyBorder="1" applyAlignment="1" applyProtection="1">
      <alignment horizontal="left" vertical="center" indent="2"/>
      <protection locked="0"/>
    </xf>
    <xf numFmtId="14" fontId="0" fillId="0" borderId="0" xfId="0" applyNumberFormat="1"/>
    <xf numFmtId="166" fontId="13" fillId="3" borderId="27" xfId="0" applyNumberFormat="1" applyFont="1" applyFill="1" applyBorder="1" applyAlignment="1">
      <alignment horizontal="center" vertical="center" shrinkToFit="1"/>
    </xf>
    <xf numFmtId="166" fontId="13" fillId="3" borderId="28" xfId="0" applyNumberFormat="1" applyFont="1" applyFill="1" applyBorder="1" applyAlignment="1">
      <alignment horizontal="center" vertical="center" shrinkToFit="1"/>
    </xf>
    <xf numFmtId="166" fontId="14" fillId="3" borderId="28" xfId="0" applyNumberFormat="1" applyFont="1" applyFill="1" applyBorder="1" applyAlignment="1">
      <alignment horizontal="center" vertical="center" shrinkToFit="1"/>
    </xf>
    <xf numFmtId="0" fontId="8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quotePrefix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3" fillId="5" borderId="3" xfId="0" applyFont="1" applyFill="1" applyBorder="1" applyAlignment="1">
      <alignment horizontal="left" vertical="center" indent="1"/>
    </xf>
    <xf numFmtId="15" fontId="3" fillId="5" borderId="3" xfId="0" applyNumberFormat="1" applyFont="1" applyFill="1" applyBorder="1" applyAlignment="1">
      <alignment horizontal="center" vertical="center" wrapText="1"/>
    </xf>
    <xf numFmtId="15" fontId="3" fillId="5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shrinkToFit="1"/>
    </xf>
    <xf numFmtId="0" fontId="7" fillId="5" borderId="5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4" fillId="5" borderId="6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66" fontId="11" fillId="5" borderId="0" xfId="0" applyNumberFormat="1" applyFont="1" applyFill="1" applyAlignment="1">
      <alignment horizontal="center" vertical="center" shrinkToFit="1"/>
    </xf>
    <xf numFmtId="166" fontId="10" fillId="5" borderId="0" xfId="0" applyNumberFormat="1" applyFont="1" applyFill="1" applyAlignment="1">
      <alignment horizontal="center" vertical="center" shrinkToFit="1"/>
    </xf>
    <xf numFmtId="0" fontId="0" fillId="5" borderId="0" xfId="0" applyFill="1" applyAlignment="1">
      <alignment horizontal="center" vertical="center"/>
    </xf>
    <xf numFmtId="0" fontId="4" fillId="5" borderId="7" xfId="0" applyFont="1" applyFill="1" applyBorder="1" applyAlignment="1">
      <alignment vertical="center"/>
    </xf>
    <xf numFmtId="0" fontId="0" fillId="5" borderId="28" xfId="0" applyFill="1" applyBorder="1" applyAlignment="1" applyProtection="1">
      <alignment horizontal="center" vertical="center"/>
      <protection locked="0"/>
    </xf>
    <xf numFmtId="0" fontId="0" fillId="5" borderId="28" xfId="0" applyFill="1" applyBorder="1" applyAlignment="1">
      <alignment horizontal="center" vertical="center"/>
    </xf>
    <xf numFmtId="0" fontId="0" fillId="5" borderId="8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5" borderId="9" xfId="0" applyFill="1" applyBorder="1" applyAlignment="1">
      <alignment vertical="center"/>
    </xf>
    <xf numFmtId="0" fontId="4" fillId="5" borderId="6" xfId="0" applyFont="1" applyFill="1" applyBorder="1" applyAlignment="1">
      <alignment horizontal="left" vertical="center" indent="1"/>
    </xf>
    <xf numFmtId="0" fontId="0" fillId="5" borderId="0" xfId="0" applyFill="1" applyAlignment="1">
      <alignment vertical="center"/>
    </xf>
    <xf numFmtId="9" fontId="0" fillId="5" borderId="0" xfId="1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0" xfId="0" applyFill="1" applyAlignment="1" applyProtection="1">
      <alignment vertical="center"/>
      <protection locked="0"/>
    </xf>
    <xf numFmtId="0" fontId="4" fillId="5" borderId="3" xfId="0" applyFont="1" applyFill="1" applyBorder="1" applyAlignment="1">
      <alignment horizontal="left" vertical="center" indent="1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164" fontId="16" fillId="5" borderId="8" xfId="0" applyNumberFormat="1" applyFont="1" applyFill="1" applyBorder="1" applyAlignment="1">
      <alignment horizontal="center" vertical="center" shrinkToFit="1"/>
    </xf>
    <xf numFmtId="164" fontId="16" fillId="5" borderId="2" xfId="0" applyNumberFormat="1" applyFont="1" applyFill="1" applyBorder="1" applyAlignment="1">
      <alignment horizontal="center" vertical="center" shrinkToFit="1"/>
    </xf>
    <xf numFmtId="164" fontId="16" fillId="5" borderId="19" xfId="0" applyNumberFormat="1" applyFont="1" applyFill="1" applyBorder="1" applyAlignment="1">
      <alignment horizontal="center" vertical="center" shrinkToFit="1"/>
    </xf>
    <xf numFmtId="164" fontId="16" fillId="5" borderId="20" xfId="0" applyNumberFormat="1" applyFont="1" applyFill="1" applyBorder="1" applyAlignment="1">
      <alignment horizontal="center" vertical="center" shrinkToFit="1"/>
    </xf>
    <xf numFmtId="164" fontId="16" fillId="5" borderId="9" xfId="0" applyNumberFormat="1" applyFont="1" applyFill="1" applyBorder="1" applyAlignment="1">
      <alignment horizontal="center" vertical="center" shrinkToFi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15" fontId="0" fillId="6" borderId="0" xfId="0" applyNumberFormat="1" applyFill="1" applyAlignment="1">
      <alignment horizontal="center" vertical="center"/>
    </xf>
    <xf numFmtId="0" fontId="0" fillId="6" borderId="6" xfId="0" applyFill="1" applyBorder="1" applyAlignment="1">
      <alignment vertical="center"/>
    </xf>
    <xf numFmtId="15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17" fillId="6" borderId="14" xfId="0" applyFont="1" applyFill="1" applyBorder="1" applyAlignment="1" applyProtection="1">
      <alignment horizontal="center" vertical="center"/>
      <protection locked="0"/>
    </xf>
    <xf numFmtId="0" fontId="17" fillId="6" borderId="0" xfId="0" applyFont="1" applyFill="1" applyAlignment="1">
      <alignment vertical="center"/>
    </xf>
    <xf numFmtId="15" fontId="3" fillId="5" borderId="3" xfId="0" applyNumberFormat="1" applyFont="1" applyFill="1" applyBorder="1" applyAlignment="1">
      <alignment horizontal="left" vertical="center"/>
    </xf>
    <xf numFmtId="15" fontId="3" fillId="5" borderId="5" xfId="0" applyNumberFormat="1" applyFont="1" applyFill="1" applyBorder="1" applyAlignment="1">
      <alignment horizontal="left" vertical="center"/>
    </xf>
    <xf numFmtId="15" fontId="3" fillId="5" borderId="21" xfId="0" applyNumberFormat="1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5" fontId="17" fillId="6" borderId="15" xfId="0" applyNumberFormat="1" applyFont="1" applyFill="1" applyBorder="1" applyAlignment="1" applyProtection="1">
      <alignment horizontal="center" vertical="center"/>
      <protection locked="0"/>
    </xf>
    <xf numFmtId="165" fontId="17" fillId="6" borderId="16" xfId="0" applyNumberFormat="1" applyFont="1" applyFill="1" applyBorder="1" applyAlignment="1" applyProtection="1">
      <alignment horizontal="center" vertical="center"/>
      <protection locked="0"/>
    </xf>
    <xf numFmtId="15" fontId="3" fillId="5" borderId="22" xfId="0" applyNumberFormat="1" applyFont="1" applyFill="1" applyBorder="1" applyAlignment="1">
      <alignment horizontal="left" vertical="center"/>
    </xf>
    <xf numFmtId="15" fontId="3" fillId="5" borderId="4" xfId="0" applyNumberFormat="1" applyFont="1" applyFill="1" applyBorder="1" applyAlignment="1">
      <alignment horizontal="left"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6" borderId="0" xfId="0" applyFont="1" applyFill="1" applyAlignment="1">
      <alignment horizontal="right" vertical="center"/>
    </xf>
    <xf numFmtId="0" fontId="17" fillId="6" borderId="41" xfId="0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7">
    <dxf>
      <alignment horizontal="center" vertical="bottom" textRotation="0" wrapText="0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  <protection locked="0" hidden="0"/>
    </dxf>
    <dxf>
      <font>
        <color theme="0"/>
      </font>
      <fill>
        <patternFill>
          <bgColor rgb="FF7030A0"/>
        </patternFill>
      </fill>
    </dxf>
    <dxf>
      <fill>
        <patternFill patternType="solid">
          <fgColor auto="1"/>
          <bgColor rgb="FF139989"/>
        </patternFill>
      </fill>
    </dxf>
    <dxf>
      <fill>
        <patternFill>
          <bgColor rgb="FF0070C0"/>
        </patternFill>
      </fill>
    </dxf>
    <dxf>
      <fill>
        <patternFill>
          <bgColor theme="9" tint="0.39994506668294322"/>
        </patternFill>
      </fill>
    </dxf>
    <dxf>
      <fill>
        <patternFill patternType="gray0625">
          <bgColor rgb="FFFFE1E1"/>
        </patternFill>
      </fill>
      <border>
        <left style="thin">
          <color rgb="FFFF0000"/>
        </left>
        <right style="thin">
          <color rgb="FFFF0000"/>
        </right>
        <vertical/>
        <horizontal/>
      </border>
    </dxf>
  </dxfs>
  <tableStyles count="0" defaultTableStyle="TableStyleMedium2" defaultPivotStyle="PivotStyleLight16"/>
  <colors>
    <mruColors>
      <color rgb="FFACEAE1"/>
      <color rgb="FF48D2BE"/>
      <color rgb="FF139989"/>
      <color rgb="FFFFE1E1"/>
      <color rgb="FFBDD7EE"/>
      <color rgb="FF44546A"/>
      <color rgb="FFAEAAAA"/>
      <color rgb="FFD9D9D9"/>
      <color rgb="FFBFBFBF"/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40005</xdr:colOff>
      <xdr:row>1</xdr:row>
      <xdr:rowOff>20954</xdr:rowOff>
    </xdr:from>
    <xdr:to>
      <xdr:col>41</xdr:col>
      <xdr:colOff>477678</xdr:colOff>
      <xdr:row>1</xdr:row>
      <xdr:rowOff>361598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25411" y="211454"/>
          <a:ext cx="781525" cy="35016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B25513-D916-45EE-972E-E697588BCC61}" name="Table2" displayName="Table2" ref="F6:F60" totalsRowShown="0" dataDxfId="1">
  <autoFilter ref="F6:F60" xr:uid="{C0608083-1562-437F-83E1-C8B23298EAF6}"/>
  <tableColumns count="1">
    <tableColumn id="1" xr3:uid="{09EBE129-6FCB-4172-9DDC-B40186672137}" name="Display Week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6A95D9E-E898-4782-B472-0D2ECE3BFAC3}">
  <we:reference id="wa200001095" version="1.0.0.1" store="en-US" storeType="OMEX"/>
  <we:alternateReferences>
    <we:reference id="WA200001095" version="1.0.0.1" store="" storeType="OMEX"/>
  </we:alternateReferences>
  <we:properties>
    <we:property name="Office.AutoShowTaskpaneWithDocument" value="true"/>
    <we:property name="gantt_start" value="&quot;2021-01-01T00:00&quot;"/>
    <we:property name="gantt_zoom" value="0"/>
    <we:property name="progress_column" value="true"/>
    <we:property name="progress_gantt" value="true"/>
  </we:properties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E8A99-95F9-4CE9-B381-DDA9BDE47E1D}">
  <sheetPr codeName="Sheet3">
    <pageSetUpPr fitToPage="1"/>
  </sheetPr>
  <dimension ref="A1:AP73"/>
  <sheetViews>
    <sheetView showGridLines="0" tabSelected="1" zoomScale="90" zoomScaleNormal="90" workbookViewId="0">
      <pane xSplit="7" ySplit="9" topLeftCell="H10" activePane="bottomRight" state="frozen"/>
      <selection pane="topRight" activeCell="G1" sqref="G1"/>
      <selection pane="bottomLeft" activeCell="A10" sqref="A10"/>
      <selection pane="bottomRight" activeCell="H4" sqref="H4:AP4"/>
    </sheetView>
  </sheetViews>
  <sheetFormatPr defaultRowHeight="14.4" x14ac:dyDescent="0.3"/>
  <cols>
    <col min="1" max="1" width="3.5546875" style="1" customWidth="1"/>
    <col min="2" max="2" width="14.33203125" style="1" customWidth="1"/>
    <col min="3" max="3" width="15.33203125" style="3" customWidth="1"/>
    <col min="4" max="4" width="12.44140625" style="23" customWidth="1"/>
    <col min="5" max="5" width="10.6640625" style="1" customWidth="1"/>
    <col min="6" max="6" width="11.6640625" style="1" customWidth="1"/>
    <col min="7" max="7" width="5.5546875" style="1" customWidth="1"/>
    <col min="8" max="41" width="5.21875" style="2" customWidth="1"/>
    <col min="42" max="42" width="7.21875" style="2" customWidth="1"/>
    <col min="43" max="16384" width="8.88671875" style="1"/>
  </cols>
  <sheetData>
    <row r="1" spans="1:42" ht="15" thickBot="1" x14ac:dyDescent="0.35"/>
    <row r="2" spans="1:42" ht="30" customHeight="1" thickBot="1" x14ac:dyDescent="0.35">
      <c r="B2" s="99" t="s">
        <v>66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1"/>
      <c r="AB2" s="102" t="s">
        <v>67</v>
      </c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4"/>
      <c r="AO2" s="115"/>
      <c r="AP2" s="116"/>
    </row>
    <row r="3" spans="1:42" ht="17.399999999999999" customHeight="1" x14ac:dyDescent="0.3">
      <c r="B3" s="90"/>
      <c r="C3" s="91"/>
      <c r="D3" s="89"/>
      <c r="E3" s="92"/>
      <c r="F3" s="92"/>
      <c r="G3" s="92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10"/>
    </row>
    <row r="4" spans="1:42" ht="15.6" x14ac:dyDescent="0.3">
      <c r="B4" s="90"/>
      <c r="C4" s="117" t="s">
        <v>62</v>
      </c>
      <c r="D4" s="118"/>
      <c r="E4" s="105">
        <v>44197</v>
      </c>
      <c r="F4" s="106"/>
      <c r="G4" s="92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2"/>
    </row>
    <row r="5" spans="1:42" ht="16.2" thickBot="1" x14ac:dyDescent="0.35">
      <c r="B5" s="90"/>
      <c r="C5" s="117" t="s">
        <v>63</v>
      </c>
      <c r="D5" s="118"/>
      <c r="E5" s="94">
        <v>4</v>
      </c>
      <c r="F5" s="95"/>
      <c r="G5" s="92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4"/>
    </row>
    <row r="6" spans="1:42" x14ac:dyDescent="0.3">
      <c r="B6" s="90"/>
      <c r="C6" s="92"/>
      <c r="D6" s="93"/>
      <c r="E6" s="92"/>
      <c r="F6" s="92"/>
      <c r="G6" s="92"/>
      <c r="H6" s="96">
        <f>H7</f>
        <v>44214</v>
      </c>
      <c r="I6" s="97"/>
      <c r="J6" s="97"/>
      <c r="K6" s="97"/>
      <c r="L6" s="97"/>
      <c r="M6" s="97"/>
      <c r="N6" s="98"/>
      <c r="O6" s="107">
        <f t="shared" ref="O6" si="0">O7</f>
        <v>44221</v>
      </c>
      <c r="P6" s="97"/>
      <c r="Q6" s="97"/>
      <c r="R6" s="97"/>
      <c r="S6" s="97"/>
      <c r="T6" s="97"/>
      <c r="U6" s="98"/>
      <c r="V6" s="107">
        <f t="shared" ref="V6" si="1">V7</f>
        <v>44228</v>
      </c>
      <c r="W6" s="97"/>
      <c r="X6" s="97"/>
      <c r="Y6" s="97"/>
      <c r="Z6" s="97"/>
      <c r="AA6" s="97"/>
      <c r="AB6" s="98"/>
      <c r="AC6" s="107">
        <f t="shared" ref="AC6" si="2">AC7</f>
        <v>44235</v>
      </c>
      <c r="AD6" s="97"/>
      <c r="AE6" s="97"/>
      <c r="AF6" s="97"/>
      <c r="AG6" s="97"/>
      <c r="AH6" s="97"/>
      <c r="AI6" s="98"/>
      <c r="AJ6" s="107">
        <f t="shared" ref="AJ6" si="3">AJ7</f>
        <v>44242</v>
      </c>
      <c r="AK6" s="97"/>
      <c r="AL6" s="97"/>
      <c r="AM6" s="97"/>
      <c r="AN6" s="97"/>
      <c r="AO6" s="97"/>
      <c r="AP6" s="108"/>
    </row>
    <row r="7" spans="1:42" ht="15" thickBot="1" x14ac:dyDescent="0.35">
      <c r="B7" s="90"/>
      <c r="C7" s="91"/>
      <c r="D7" s="89"/>
      <c r="E7" s="92"/>
      <c r="F7" s="92"/>
      <c r="G7" s="92"/>
      <c r="H7" s="82">
        <f>$E$4-WEEKDAY(project_start,3)+(display_week-1)*7</f>
        <v>44214</v>
      </c>
      <c r="I7" s="83">
        <f>H7+1</f>
        <v>44215</v>
      </c>
      <c r="J7" s="83">
        <f>I7+1</f>
        <v>44216</v>
      </c>
      <c r="K7" s="83">
        <f>J7+1</f>
        <v>44217</v>
      </c>
      <c r="L7" s="83">
        <f t="shared" ref="L7:AP7" si="4">K7+1</f>
        <v>44218</v>
      </c>
      <c r="M7" s="83">
        <f t="shared" si="4"/>
        <v>44219</v>
      </c>
      <c r="N7" s="84">
        <f t="shared" si="4"/>
        <v>44220</v>
      </c>
      <c r="O7" s="85">
        <f t="shared" si="4"/>
        <v>44221</v>
      </c>
      <c r="P7" s="83">
        <f t="shared" si="4"/>
        <v>44222</v>
      </c>
      <c r="Q7" s="83">
        <f t="shared" si="4"/>
        <v>44223</v>
      </c>
      <c r="R7" s="83">
        <f t="shared" si="4"/>
        <v>44224</v>
      </c>
      <c r="S7" s="83">
        <f t="shared" si="4"/>
        <v>44225</v>
      </c>
      <c r="T7" s="83">
        <f t="shared" si="4"/>
        <v>44226</v>
      </c>
      <c r="U7" s="84">
        <f t="shared" si="4"/>
        <v>44227</v>
      </c>
      <c r="V7" s="85">
        <f t="shared" si="4"/>
        <v>44228</v>
      </c>
      <c r="W7" s="83">
        <f t="shared" si="4"/>
        <v>44229</v>
      </c>
      <c r="X7" s="83">
        <f t="shared" si="4"/>
        <v>44230</v>
      </c>
      <c r="Y7" s="83">
        <f t="shared" si="4"/>
        <v>44231</v>
      </c>
      <c r="Z7" s="83">
        <f t="shared" si="4"/>
        <v>44232</v>
      </c>
      <c r="AA7" s="83">
        <f t="shared" si="4"/>
        <v>44233</v>
      </c>
      <c r="AB7" s="84">
        <f t="shared" si="4"/>
        <v>44234</v>
      </c>
      <c r="AC7" s="85">
        <f t="shared" si="4"/>
        <v>44235</v>
      </c>
      <c r="AD7" s="83">
        <f t="shared" si="4"/>
        <v>44236</v>
      </c>
      <c r="AE7" s="83">
        <f t="shared" si="4"/>
        <v>44237</v>
      </c>
      <c r="AF7" s="83">
        <f t="shared" si="4"/>
        <v>44238</v>
      </c>
      <c r="AG7" s="83">
        <f t="shared" si="4"/>
        <v>44239</v>
      </c>
      <c r="AH7" s="83">
        <f t="shared" si="4"/>
        <v>44240</v>
      </c>
      <c r="AI7" s="84">
        <f t="shared" si="4"/>
        <v>44241</v>
      </c>
      <c r="AJ7" s="85">
        <f t="shared" si="4"/>
        <v>44242</v>
      </c>
      <c r="AK7" s="83">
        <f t="shared" si="4"/>
        <v>44243</v>
      </c>
      <c r="AL7" s="83">
        <f t="shared" si="4"/>
        <v>44244</v>
      </c>
      <c r="AM7" s="83">
        <f t="shared" si="4"/>
        <v>44245</v>
      </c>
      <c r="AN7" s="83">
        <f t="shared" si="4"/>
        <v>44246</v>
      </c>
      <c r="AO7" s="83">
        <f t="shared" si="4"/>
        <v>44247</v>
      </c>
      <c r="AP7" s="86">
        <f t="shared" si="4"/>
        <v>44248</v>
      </c>
    </row>
    <row r="8" spans="1:42" ht="25.8" customHeight="1" thickBot="1" x14ac:dyDescent="0.35">
      <c r="B8" s="53" t="s">
        <v>3</v>
      </c>
      <c r="C8" s="54" t="s">
        <v>64</v>
      </c>
      <c r="D8" s="55" t="s">
        <v>65</v>
      </c>
      <c r="E8" s="56" t="s">
        <v>4</v>
      </c>
      <c r="F8" s="56" t="s">
        <v>5</v>
      </c>
      <c r="G8" s="57" t="s">
        <v>71</v>
      </c>
      <c r="H8" s="58" t="str">
        <f>LEFT(TEXT(H7,"ddd"),1)</f>
        <v>M</v>
      </c>
      <c r="I8" s="58" t="str">
        <f>LEFT(TEXT(I7,"ddd"),1)</f>
        <v>T</v>
      </c>
      <c r="J8" s="58" t="str">
        <f>LEFT(TEXT(J7,"ddd"),1)</f>
        <v>W</v>
      </c>
      <c r="K8" s="58" t="str">
        <f t="shared" ref="K8:O8" si="5">LEFT(TEXT(K7,"ddd"),1)</f>
        <v>T</v>
      </c>
      <c r="L8" s="58" t="str">
        <f t="shared" si="5"/>
        <v>F</v>
      </c>
      <c r="M8" s="59" t="str">
        <f t="shared" si="5"/>
        <v>S</v>
      </c>
      <c r="N8" s="59" t="str">
        <f t="shared" si="5"/>
        <v>S</v>
      </c>
      <c r="O8" s="58" t="str">
        <f t="shared" si="5"/>
        <v>M</v>
      </c>
      <c r="P8" s="58" t="str">
        <f>LEFT(TEXT(P7,"ddd"),1)</f>
        <v>T</v>
      </c>
      <c r="Q8" s="58" t="str">
        <f t="shared" ref="Q8" si="6">LEFT(TEXT(Q7,"ddd"),1)</f>
        <v>W</v>
      </c>
      <c r="R8" s="58" t="str">
        <f t="shared" ref="R8" si="7">LEFT(TEXT(R7,"ddd"),1)</f>
        <v>T</v>
      </c>
      <c r="S8" s="58" t="str">
        <f t="shared" ref="S8" si="8">LEFT(TEXT(S7,"ddd"),1)</f>
        <v>F</v>
      </c>
      <c r="T8" s="59" t="str">
        <f t="shared" ref="T8" si="9">LEFT(TEXT(T7,"ddd"),1)</f>
        <v>S</v>
      </c>
      <c r="U8" s="59" t="str">
        <f t="shared" ref="U8:V8" si="10">LEFT(TEXT(U7,"ddd"),1)</f>
        <v>S</v>
      </c>
      <c r="V8" s="58" t="str">
        <f t="shared" si="10"/>
        <v>M</v>
      </c>
      <c r="W8" s="58" t="str">
        <f t="shared" ref="W8" si="11">LEFT(TEXT(W7,"ddd"),1)</f>
        <v>T</v>
      </c>
      <c r="X8" s="58" t="str">
        <f t="shared" ref="X8" si="12">LEFT(TEXT(X7,"ddd"),1)</f>
        <v>W</v>
      </c>
      <c r="Y8" s="58" t="str">
        <f t="shared" ref="Y8" si="13">LEFT(TEXT(Y7,"ddd"),1)</f>
        <v>T</v>
      </c>
      <c r="Z8" s="58" t="str">
        <f t="shared" ref="Z8" si="14">LEFT(TEXT(Z7,"ddd"),1)</f>
        <v>F</v>
      </c>
      <c r="AA8" s="59" t="str">
        <f t="shared" ref="AA8" si="15">LEFT(TEXT(AA7,"ddd"),1)</f>
        <v>S</v>
      </c>
      <c r="AB8" s="59" t="str">
        <f t="shared" ref="AB8:AC8" si="16">LEFT(TEXT(AB7,"ddd"),1)</f>
        <v>S</v>
      </c>
      <c r="AC8" s="58" t="str">
        <f t="shared" si="16"/>
        <v>M</v>
      </c>
      <c r="AD8" s="58" t="str">
        <f t="shared" ref="AD8" si="17">LEFT(TEXT(AD7,"ddd"),1)</f>
        <v>T</v>
      </c>
      <c r="AE8" s="58" t="str">
        <f t="shared" ref="AE8" si="18">LEFT(TEXT(AE7,"ddd"),1)</f>
        <v>W</v>
      </c>
      <c r="AF8" s="58" t="str">
        <f t="shared" ref="AF8" si="19">LEFT(TEXT(AF7,"ddd"),1)</f>
        <v>T</v>
      </c>
      <c r="AG8" s="58" t="str">
        <f t="shared" ref="AG8" si="20">LEFT(TEXT(AG7,"ddd"),1)</f>
        <v>F</v>
      </c>
      <c r="AH8" s="59" t="str">
        <f t="shared" ref="AH8" si="21">LEFT(TEXT(AH7,"ddd"),1)</f>
        <v>S</v>
      </c>
      <c r="AI8" s="59" t="str">
        <f t="shared" ref="AI8:AJ8" si="22">LEFT(TEXT(AI7,"ddd"),1)</f>
        <v>S</v>
      </c>
      <c r="AJ8" s="58" t="str">
        <f t="shared" si="22"/>
        <v>M</v>
      </c>
      <c r="AK8" s="58" t="str">
        <f t="shared" ref="AK8" si="23">LEFT(TEXT(AK7,"ddd"),1)</f>
        <v>T</v>
      </c>
      <c r="AL8" s="58" t="str">
        <f t="shared" ref="AL8" si="24">LEFT(TEXT(AL7,"ddd"),1)</f>
        <v>W</v>
      </c>
      <c r="AM8" s="58" t="str">
        <f t="shared" ref="AM8" si="25">LEFT(TEXT(AM7,"ddd"),1)</f>
        <v>T</v>
      </c>
      <c r="AN8" s="58" t="str">
        <f t="shared" ref="AN8" si="26">LEFT(TEXT(AN7,"ddd"),1)</f>
        <v>F</v>
      </c>
      <c r="AO8" s="59" t="str">
        <f t="shared" ref="AO8" si="27">LEFT(TEXT(AO7,"ddd"),1)</f>
        <v>S</v>
      </c>
      <c r="AP8" s="60" t="str">
        <f>LEFT(TEXT(AP7,"ddd"),1)</f>
        <v>S</v>
      </c>
    </row>
    <row r="9" spans="1:42" s="5" customFormat="1" ht="15" thickBot="1" x14ac:dyDescent="0.35">
      <c r="A9" s="1"/>
      <c r="B9" s="79" t="s">
        <v>6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1"/>
    </row>
    <row r="10" spans="1:42" s="5" customFormat="1" ht="19.8" customHeight="1" x14ac:dyDescent="0.3">
      <c r="A10" s="87"/>
      <c r="B10" s="43" t="s">
        <v>7</v>
      </c>
      <c r="C10" s="30" t="s">
        <v>1</v>
      </c>
      <c r="D10" s="31">
        <v>1</v>
      </c>
      <c r="E10" s="47">
        <f>project_start</f>
        <v>44197</v>
      </c>
      <c r="F10" s="47">
        <f t="shared" ref="F10:F21" si="28">IF(OR(E10="",G10=""),"-",WORKDAY.INTL(E10,G10-1,weekend_option,holiday_dates))</f>
        <v>44200</v>
      </c>
      <c r="G10" s="68">
        <v>2</v>
      </c>
      <c r="H10" s="7" t="s">
        <v>94</v>
      </c>
      <c r="I10" s="7"/>
      <c r="J10" s="7"/>
      <c r="K10" s="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8"/>
      <c r="AO10" s="17"/>
      <c r="AP10" s="18"/>
    </row>
    <row r="11" spans="1:42" s="5" customFormat="1" x14ac:dyDescent="0.3">
      <c r="B11" s="32" t="s">
        <v>8</v>
      </c>
      <c r="C11" s="33" t="s">
        <v>69</v>
      </c>
      <c r="D11" s="34">
        <v>1</v>
      </c>
      <c r="E11" s="47">
        <f>F10+1</f>
        <v>44201</v>
      </c>
      <c r="F11" s="47">
        <f t="shared" si="28"/>
        <v>44207</v>
      </c>
      <c r="G11" s="68">
        <v>5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12"/>
      <c r="AP11" s="19"/>
    </row>
    <row r="12" spans="1:42" s="5" customFormat="1" x14ac:dyDescent="0.3">
      <c r="B12" s="32" t="s">
        <v>9</v>
      </c>
      <c r="C12" s="33" t="s">
        <v>69</v>
      </c>
      <c r="D12" s="34">
        <v>0.25</v>
      </c>
      <c r="E12" s="47">
        <f t="shared" ref="E12:E21" si="29">WORKDAY(F11,1,holiday_dates)</f>
        <v>44208</v>
      </c>
      <c r="F12" s="47">
        <f t="shared" si="28"/>
        <v>44209</v>
      </c>
      <c r="G12" s="68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12"/>
      <c r="AP12" s="19"/>
    </row>
    <row r="13" spans="1:42" s="5" customFormat="1" x14ac:dyDescent="0.3">
      <c r="B13" s="32" t="s">
        <v>10</v>
      </c>
      <c r="C13" s="33" t="s">
        <v>68</v>
      </c>
      <c r="D13" s="34">
        <v>1</v>
      </c>
      <c r="E13" s="47">
        <f t="shared" si="29"/>
        <v>44210</v>
      </c>
      <c r="F13" s="47">
        <f t="shared" si="28"/>
        <v>44215</v>
      </c>
      <c r="G13" s="68">
        <v>4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12"/>
      <c r="AP13" s="19"/>
    </row>
    <row r="14" spans="1:42" s="5" customFormat="1" x14ac:dyDescent="0.3">
      <c r="B14" s="32" t="s">
        <v>11</v>
      </c>
      <c r="C14" s="33" t="s">
        <v>2</v>
      </c>
      <c r="D14" s="34">
        <v>1</v>
      </c>
      <c r="E14" s="47">
        <f t="shared" si="29"/>
        <v>44216</v>
      </c>
      <c r="F14" s="47">
        <f t="shared" si="28"/>
        <v>44216</v>
      </c>
      <c r="G14" s="68">
        <v>1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12"/>
      <c r="AP14" s="19"/>
    </row>
    <row r="15" spans="1:42" s="5" customFormat="1" x14ac:dyDescent="0.3">
      <c r="B15" s="32" t="s">
        <v>12</v>
      </c>
      <c r="C15" s="33" t="s">
        <v>2</v>
      </c>
      <c r="D15" s="34">
        <v>0.4</v>
      </c>
      <c r="E15" s="47">
        <f t="shared" si="29"/>
        <v>44217</v>
      </c>
      <c r="F15" s="47">
        <f t="shared" si="28"/>
        <v>44228</v>
      </c>
      <c r="G15" s="68">
        <v>7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12"/>
      <c r="AP15" s="19"/>
    </row>
    <row r="16" spans="1:42" s="5" customFormat="1" x14ac:dyDescent="0.3">
      <c r="B16" s="32" t="s">
        <v>13</v>
      </c>
      <c r="C16" s="33" t="s">
        <v>2</v>
      </c>
      <c r="D16" s="34"/>
      <c r="E16" s="47">
        <f t="shared" si="29"/>
        <v>44229</v>
      </c>
      <c r="F16" s="47">
        <f t="shared" si="28"/>
        <v>44229</v>
      </c>
      <c r="G16" s="68">
        <v>1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12"/>
      <c r="AP16" s="19"/>
    </row>
    <row r="17" spans="1:42" s="5" customFormat="1" x14ac:dyDescent="0.3">
      <c r="B17" s="32" t="s">
        <v>14</v>
      </c>
      <c r="C17" s="33" t="s">
        <v>2</v>
      </c>
      <c r="D17" s="34">
        <v>0.4</v>
      </c>
      <c r="E17" s="47">
        <f t="shared" si="29"/>
        <v>44230</v>
      </c>
      <c r="F17" s="47">
        <f t="shared" si="28"/>
        <v>44236</v>
      </c>
      <c r="G17" s="68">
        <v>5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12"/>
      <c r="AP17" s="19"/>
    </row>
    <row r="18" spans="1:42" s="5" customFormat="1" ht="15" customHeight="1" x14ac:dyDescent="0.3">
      <c r="B18" s="32" t="s">
        <v>15</v>
      </c>
      <c r="C18" s="33" t="s">
        <v>2</v>
      </c>
      <c r="D18" s="34"/>
      <c r="E18" s="47">
        <f t="shared" si="29"/>
        <v>44237</v>
      </c>
      <c r="F18" s="47">
        <f t="shared" si="28"/>
        <v>44237</v>
      </c>
      <c r="G18" s="68">
        <v>1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12"/>
      <c r="AP18" s="19"/>
    </row>
    <row r="19" spans="1:42" s="5" customFormat="1" ht="15" customHeight="1" x14ac:dyDescent="0.3">
      <c r="B19" s="32" t="s">
        <v>16</v>
      </c>
      <c r="C19" s="33" t="s">
        <v>70</v>
      </c>
      <c r="D19" s="34"/>
      <c r="E19" s="47">
        <f t="shared" si="29"/>
        <v>44238</v>
      </c>
      <c r="F19" s="47">
        <f t="shared" si="28"/>
        <v>44238</v>
      </c>
      <c r="G19" s="68">
        <v>1</v>
      </c>
      <c r="H19" s="9"/>
      <c r="I19" s="9"/>
      <c r="J19" s="9"/>
      <c r="K19" s="9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9"/>
      <c r="AO19" s="13"/>
      <c r="AP19" s="20"/>
    </row>
    <row r="20" spans="1:42" s="5" customFormat="1" ht="15" customHeight="1" x14ac:dyDescent="0.3">
      <c r="B20" s="32" t="s">
        <v>72</v>
      </c>
      <c r="C20" s="33" t="s">
        <v>70</v>
      </c>
      <c r="D20" s="34">
        <v>0.35</v>
      </c>
      <c r="E20" s="47">
        <f t="shared" si="29"/>
        <v>44239</v>
      </c>
      <c r="F20" s="47">
        <f t="shared" si="28"/>
        <v>44243</v>
      </c>
      <c r="G20" s="68">
        <v>3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13"/>
      <c r="AP20" s="20"/>
    </row>
    <row r="21" spans="1:42" s="5" customFormat="1" x14ac:dyDescent="0.3">
      <c r="A21" s="88"/>
      <c r="B21" s="35" t="s">
        <v>72</v>
      </c>
      <c r="C21" s="36" t="s">
        <v>70</v>
      </c>
      <c r="D21" s="37"/>
      <c r="E21" s="47">
        <f t="shared" si="29"/>
        <v>44244</v>
      </c>
      <c r="F21" s="47">
        <f t="shared" si="28"/>
        <v>44244</v>
      </c>
      <c r="G21" s="68">
        <v>1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13"/>
      <c r="AP21" s="20"/>
    </row>
    <row r="22" spans="1:42" s="5" customFormat="1" x14ac:dyDescent="0.3">
      <c r="A22" s="1"/>
      <c r="B22" s="61" t="s">
        <v>17</v>
      </c>
      <c r="C22" s="62"/>
      <c r="D22" s="63"/>
      <c r="E22" s="64"/>
      <c r="F22" s="65"/>
      <c r="G22" s="66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7"/>
    </row>
    <row r="23" spans="1:42" s="5" customFormat="1" x14ac:dyDescent="0.3">
      <c r="A23" s="87"/>
      <c r="B23" s="38" t="s">
        <v>18</v>
      </c>
      <c r="C23" s="39" t="s">
        <v>1</v>
      </c>
      <c r="D23" s="40">
        <v>0.5</v>
      </c>
      <c r="E23" s="46">
        <f>WORKDAY(F21,1,holiday_dates)</f>
        <v>44245</v>
      </c>
      <c r="F23" s="46">
        <f t="shared" ref="F23:F33" si="30">IF(OR(E23="",G23=""),"-",WORKDAY.INTL(E23,G23-1,weekend_option,holiday_dates))</f>
        <v>44246</v>
      </c>
      <c r="G23" s="68">
        <v>2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11"/>
      <c r="AP23" s="25"/>
    </row>
    <row r="24" spans="1:42" s="5" customFormat="1" x14ac:dyDescent="0.3">
      <c r="B24" s="32" t="s">
        <v>19</v>
      </c>
      <c r="C24" s="33" t="s">
        <v>68</v>
      </c>
      <c r="D24" s="41"/>
      <c r="E24" s="46">
        <f t="shared" ref="E24:E33" si="31">WORKDAY(F23,1,holiday_dates)</f>
        <v>44249</v>
      </c>
      <c r="F24" s="46">
        <f t="shared" si="30"/>
        <v>44249</v>
      </c>
      <c r="G24" s="68">
        <v>1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12"/>
      <c r="AP24" s="19"/>
    </row>
    <row r="25" spans="1:42" s="5" customFormat="1" x14ac:dyDescent="0.3">
      <c r="B25" s="32" t="s">
        <v>20</v>
      </c>
      <c r="C25" s="33" t="s">
        <v>68</v>
      </c>
      <c r="D25" s="41"/>
      <c r="E25" s="46">
        <f t="shared" si="31"/>
        <v>44250</v>
      </c>
      <c r="F25" s="46">
        <f t="shared" si="30"/>
        <v>44250</v>
      </c>
      <c r="G25" s="68">
        <v>1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12"/>
      <c r="AP25" s="19"/>
    </row>
    <row r="26" spans="1:42" s="5" customFormat="1" x14ac:dyDescent="0.3">
      <c r="B26" s="32" t="s">
        <v>21</v>
      </c>
      <c r="C26" s="33" t="s">
        <v>68</v>
      </c>
      <c r="D26" s="41"/>
      <c r="E26" s="46">
        <f t="shared" si="31"/>
        <v>44251</v>
      </c>
      <c r="F26" s="46">
        <f t="shared" si="30"/>
        <v>44251</v>
      </c>
      <c r="G26" s="68">
        <v>1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12"/>
      <c r="AP26" s="19"/>
    </row>
    <row r="27" spans="1:42" s="5" customFormat="1" x14ac:dyDescent="0.3">
      <c r="B27" s="32" t="s">
        <v>22</v>
      </c>
      <c r="C27" s="33" t="s">
        <v>2</v>
      </c>
      <c r="D27" s="41"/>
      <c r="E27" s="46">
        <f t="shared" si="31"/>
        <v>44252</v>
      </c>
      <c r="F27" s="46">
        <f t="shared" si="30"/>
        <v>44252</v>
      </c>
      <c r="G27" s="68">
        <v>1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12"/>
      <c r="AP27" s="19"/>
    </row>
    <row r="28" spans="1:42" s="5" customFormat="1" x14ac:dyDescent="0.3">
      <c r="B28" s="32" t="s">
        <v>23</v>
      </c>
      <c r="C28" s="33" t="s">
        <v>2</v>
      </c>
      <c r="D28" s="41"/>
      <c r="E28" s="46">
        <f t="shared" si="31"/>
        <v>44253</v>
      </c>
      <c r="F28" s="46">
        <f t="shared" si="30"/>
        <v>44253</v>
      </c>
      <c r="G28" s="68">
        <v>1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12"/>
      <c r="AP28" s="19"/>
    </row>
    <row r="29" spans="1:42" s="5" customFormat="1" x14ac:dyDescent="0.3">
      <c r="B29" s="32" t="s">
        <v>24</v>
      </c>
      <c r="C29" s="33" t="s">
        <v>2</v>
      </c>
      <c r="D29" s="41">
        <v>0.75</v>
      </c>
      <c r="E29" s="46">
        <f t="shared" si="31"/>
        <v>44256</v>
      </c>
      <c r="F29" s="46">
        <f t="shared" si="30"/>
        <v>44259</v>
      </c>
      <c r="G29" s="68">
        <v>4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12"/>
      <c r="AP29" s="19"/>
    </row>
    <row r="30" spans="1:42" s="5" customFormat="1" x14ac:dyDescent="0.3">
      <c r="B30" s="32" t="s">
        <v>25</v>
      </c>
      <c r="C30" s="33" t="s">
        <v>2</v>
      </c>
      <c r="D30" s="41"/>
      <c r="E30" s="46">
        <f t="shared" si="31"/>
        <v>44260</v>
      </c>
      <c r="F30" s="46">
        <f t="shared" si="30"/>
        <v>44264</v>
      </c>
      <c r="G30" s="68">
        <v>3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12"/>
      <c r="AP30" s="19"/>
    </row>
    <row r="31" spans="1:42" s="5" customFormat="1" x14ac:dyDescent="0.3">
      <c r="B31" s="32" t="s">
        <v>26</v>
      </c>
      <c r="C31" s="33" t="s">
        <v>2</v>
      </c>
      <c r="D31" s="41"/>
      <c r="E31" s="46">
        <f t="shared" si="31"/>
        <v>44265</v>
      </c>
      <c r="F31" s="46">
        <f t="shared" si="30"/>
        <v>44266</v>
      </c>
      <c r="G31" s="68">
        <v>2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12"/>
      <c r="AP31" s="19"/>
    </row>
    <row r="32" spans="1:42" s="5" customFormat="1" x14ac:dyDescent="0.3">
      <c r="B32" s="32" t="s">
        <v>28</v>
      </c>
      <c r="C32" s="33" t="s">
        <v>2</v>
      </c>
      <c r="D32" s="41"/>
      <c r="E32" s="46">
        <f t="shared" si="31"/>
        <v>44267</v>
      </c>
      <c r="F32" s="46">
        <f t="shared" si="30"/>
        <v>44267</v>
      </c>
      <c r="G32" s="68">
        <v>1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12"/>
      <c r="AP32" s="19"/>
    </row>
    <row r="33" spans="1:42" s="5" customFormat="1" x14ac:dyDescent="0.3">
      <c r="B33" s="32" t="s">
        <v>93</v>
      </c>
      <c r="C33" s="36" t="s">
        <v>70</v>
      </c>
      <c r="D33" s="42"/>
      <c r="E33" s="46">
        <f t="shared" si="31"/>
        <v>44271</v>
      </c>
      <c r="F33" s="46">
        <f t="shared" si="30"/>
        <v>44271</v>
      </c>
      <c r="G33" s="68">
        <v>1</v>
      </c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13"/>
      <c r="AP33" s="20"/>
    </row>
    <row r="34" spans="1:42" s="5" customFormat="1" x14ac:dyDescent="0.3">
      <c r="A34" s="1"/>
      <c r="B34" s="74" t="s">
        <v>27</v>
      </c>
      <c r="C34" s="78"/>
      <c r="D34" s="76"/>
      <c r="E34" s="65"/>
      <c r="F34" s="65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77"/>
    </row>
    <row r="35" spans="1:42" s="5" customFormat="1" x14ac:dyDescent="0.3">
      <c r="A35" s="87"/>
      <c r="B35" s="28" t="s">
        <v>29</v>
      </c>
      <c r="C35" s="39" t="s">
        <v>2</v>
      </c>
      <c r="D35" s="29"/>
      <c r="E35" s="46">
        <f>WORKDAY(F33,1,holiday_dates)</f>
        <v>44272</v>
      </c>
      <c r="F35" s="46">
        <f t="shared" ref="F35:F47" si="32">IF(OR(E35="",G35=""),"-",WORKDAY.INTL(E35,G35-1,weekend_option,holiday_dates))</f>
        <v>44278</v>
      </c>
      <c r="G35" s="69">
        <v>5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11"/>
      <c r="AP35" s="25"/>
    </row>
    <row r="36" spans="1:42" s="5" customFormat="1" x14ac:dyDescent="0.3">
      <c r="B36" s="22" t="s">
        <v>30</v>
      </c>
      <c r="C36" s="33" t="s">
        <v>2</v>
      </c>
      <c r="D36" s="24"/>
      <c r="E36" s="46">
        <f>WORKDAY(F35,1,holiday_dates)</f>
        <v>44279</v>
      </c>
      <c r="F36" s="46">
        <f t="shared" si="32"/>
        <v>44284</v>
      </c>
      <c r="G36" s="69">
        <v>4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12"/>
      <c r="AP36" s="19"/>
    </row>
    <row r="37" spans="1:42" s="5" customFormat="1" x14ac:dyDescent="0.3">
      <c r="B37" s="22" t="s">
        <v>31</v>
      </c>
      <c r="C37" s="33" t="s">
        <v>2</v>
      </c>
      <c r="D37" s="24"/>
      <c r="E37" s="46">
        <f>WORKDAY(F36,1,holiday_dates)</f>
        <v>44285</v>
      </c>
      <c r="F37" s="46">
        <f t="shared" si="32"/>
        <v>44287</v>
      </c>
      <c r="G37" s="69">
        <v>3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12"/>
      <c r="AP37" s="19"/>
    </row>
    <row r="38" spans="1:42" s="5" customFormat="1" x14ac:dyDescent="0.3">
      <c r="B38" s="22" t="s">
        <v>32</v>
      </c>
      <c r="C38" s="33" t="s">
        <v>2</v>
      </c>
      <c r="D38" s="24">
        <v>0.5</v>
      </c>
      <c r="E38" s="46">
        <f>WORKDAY(F37,1,holiday_dates)</f>
        <v>44292</v>
      </c>
      <c r="F38" s="46">
        <f t="shared" si="32"/>
        <v>44293</v>
      </c>
      <c r="G38" s="69">
        <v>2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12"/>
      <c r="AP38" s="19"/>
    </row>
    <row r="39" spans="1:42" s="5" customFormat="1" x14ac:dyDescent="0.3">
      <c r="B39" s="22" t="s">
        <v>33</v>
      </c>
      <c r="C39" s="33" t="s">
        <v>2</v>
      </c>
      <c r="D39" s="24"/>
      <c r="E39" s="46">
        <f>WORKDAY(F38,1,holiday_dates)</f>
        <v>44294</v>
      </c>
      <c r="F39" s="46">
        <f t="shared" si="32"/>
        <v>44294</v>
      </c>
      <c r="G39" s="69">
        <v>1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12"/>
      <c r="AP39" s="19"/>
    </row>
    <row r="40" spans="1:42" s="5" customFormat="1" x14ac:dyDescent="0.3">
      <c r="A40" s="87"/>
      <c r="B40" s="28" t="s">
        <v>34</v>
      </c>
      <c r="C40" s="33" t="s">
        <v>2</v>
      </c>
      <c r="D40" s="24"/>
      <c r="E40" s="46">
        <f>WORKDAY(F38,1,holiday_dates)</f>
        <v>44294</v>
      </c>
      <c r="F40" s="46">
        <f t="shared" si="32"/>
        <v>44294</v>
      </c>
      <c r="G40" s="69">
        <v>1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12"/>
      <c r="AP40" s="19"/>
    </row>
    <row r="41" spans="1:42" s="5" customFormat="1" x14ac:dyDescent="0.3">
      <c r="B41" s="22" t="s">
        <v>35</v>
      </c>
      <c r="C41" s="33" t="s">
        <v>2</v>
      </c>
      <c r="D41" s="24"/>
      <c r="E41" s="46">
        <f t="shared" ref="E41:E47" si="33">WORKDAY(F40,1,holiday_dates)</f>
        <v>44295</v>
      </c>
      <c r="F41" s="46">
        <f t="shared" si="32"/>
        <v>44295</v>
      </c>
      <c r="G41" s="69">
        <v>1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12"/>
      <c r="AP41" s="19"/>
    </row>
    <row r="42" spans="1:42" s="5" customFormat="1" x14ac:dyDescent="0.3">
      <c r="B42" s="22" t="s">
        <v>36</v>
      </c>
      <c r="C42" s="33" t="s">
        <v>2</v>
      </c>
      <c r="D42" s="24"/>
      <c r="E42" s="46">
        <f t="shared" si="33"/>
        <v>44298</v>
      </c>
      <c r="F42" s="46">
        <f t="shared" si="32"/>
        <v>44298</v>
      </c>
      <c r="G42" s="69">
        <v>1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12"/>
      <c r="AP42" s="19"/>
    </row>
    <row r="43" spans="1:42" s="5" customFormat="1" x14ac:dyDescent="0.3">
      <c r="B43" s="22" t="s">
        <v>37</v>
      </c>
      <c r="C43" s="33" t="s">
        <v>2</v>
      </c>
      <c r="D43" s="24"/>
      <c r="E43" s="46">
        <f t="shared" si="33"/>
        <v>44299</v>
      </c>
      <c r="F43" s="46">
        <f t="shared" si="32"/>
        <v>44299</v>
      </c>
      <c r="G43" s="69">
        <v>1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12"/>
      <c r="AP43" s="19"/>
    </row>
    <row r="44" spans="1:42" s="5" customFormat="1" x14ac:dyDescent="0.3">
      <c r="B44" s="22" t="s">
        <v>38</v>
      </c>
      <c r="C44" s="33" t="s">
        <v>70</v>
      </c>
      <c r="D44" s="24"/>
      <c r="E44" s="46">
        <f t="shared" si="33"/>
        <v>44300</v>
      </c>
      <c r="F44" s="46">
        <f t="shared" si="32"/>
        <v>44300</v>
      </c>
      <c r="G44" s="69">
        <v>1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12"/>
      <c r="AP44" s="19"/>
    </row>
    <row r="45" spans="1:42" s="5" customFormat="1" x14ac:dyDescent="0.3">
      <c r="A45" s="87"/>
      <c r="B45" s="28" t="s">
        <v>87</v>
      </c>
      <c r="C45" s="33" t="s">
        <v>70</v>
      </c>
      <c r="D45" s="24"/>
      <c r="E45" s="46">
        <f t="shared" si="33"/>
        <v>44301</v>
      </c>
      <c r="F45" s="46">
        <f t="shared" si="32"/>
        <v>44302</v>
      </c>
      <c r="G45" s="69">
        <v>2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13"/>
      <c r="AP45" s="20"/>
    </row>
    <row r="46" spans="1:42" s="5" customFormat="1" x14ac:dyDescent="0.3">
      <c r="B46" s="22" t="s">
        <v>88</v>
      </c>
      <c r="C46" s="33" t="s">
        <v>70</v>
      </c>
      <c r="D46" s="24"/>
      <c r="E46" s="46">
        <f t="shared" si="33"/>
        <v>44305</v>
      </c>
      <c r="F46" s="46">
        <f t="shared" si="32"/>
        <v>44305</v>
      </c>
      <c r="G46" s="69">
        <v>1</v>
      </c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13"/>
      <c r="AP46" s="20"/>
    </row>
    <row r="47" spans="1:42" s="5" customFormat="1" x14ac:dyDescent="0.3">
      <c r="B47" s="22" t="s">
        <v>91</v>
      </c>
      <c r="C47" s="33" t="s">
        <v>70</v>
      </c>
      <c r="D47" s="24"/>
      <c r="E47" s="45">
        <f t="shared" si="33"/>
        <v>44306</v>
      </c>
      <c r="F47" s="46">
        <f t="shared" si="32"/>
        <v>44306</v>
      </c>
      <c r="G47" s="69">
        <v>1</v>
      </c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13"/>
      <c r="AP47" s="20"/>
    </row>
    <row r="48" spans="1:42" s="5" customFormat="1" x14ac:dyDescent="0.3">
      <c r="A48" s="1"/>
      <c r="B48" s="74" t="s">
        <v>39</v>
      </c>
      <c r="C48" s="75"/>
      <c r="D48" s="76"/>
      <c r="E48" s="65"/>
      <c r="F48" s="65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77"/>
    </row>
    <row r="49" spans="1:42" s="5" customFormat="1" x14ac:dyDescent="0.3">
      <c r="A49" s="87"/>
      <c r="B49" s="28" t="s">
        <v>40</v>
      </c>
      <c r="C49" s="14" t="s">
        <v>2</v>
      </c>
      <c r="D49" s="29"/>
      <c r="E49" s="46">
        <f>WORKDAY(F47,1,holiday_dates)</f>
        <v>44307</v>
      </c>
      <c r="F49" s="46">
        <f t="shared" ref="F49:F60" si="34">IF(OR(E49="",G49=""),"-",WORKDAY.INTL(E49,G49-1,weekend_option,holiday_dates))</f>
        <v>44307</v>
      </c>
      <c r="G49" s="69">
        <v>1</v>
      </c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11"/>
      <c r="AP49" s="25"/>
    </row>
    <row r="50" spans="1:42" s="5" customFormat="1" x14ac:dyDescent="0.3">
      <c r="B50" s="22" t="s">
        <v>41</v>
      </c>
      <c r="C50" s="10" t="s">
        <v>2</v>
      </c>
      <c r="D50" s="24"/>
      <c r="E50" s="46">
        <f t="shared" ref="E50:E60" si="35">WORKDAY(F49,1,holiday_dates)</f>
        <v>44308</v>
      </c>
      <c r="F50" s="46">
        <f t="shared" si="34"/>
        <v>44308</v>
      </c>
      <c r="G50" s="69">
        <v>1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12"/>
      <c r="AP50" s="19"/>
    </row>
    <row r="51" spans="1:42" s="5" customFormat="1" x14ac:dyDescent="0.3">
      <c r="B51" s="22" t="s">
        <v>42</v>
      </c>
      <c r="C51" s="10" t="s">
        <v>2</v>
      </c>
      <c r="D51" s="24"/>
      <c r="E51" s="46">
        <f t="shared" si="35"/>
        <v>44309</v>
      </c>
      <c r="F51" s="46">
        <f t="shared" si="34"/>
        <v>44309</v>
      </c>
      <c r="G51" s="69">
        <v>1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12"/>
      <c r="AP51" s="19"/>
    </row>
    <row r="52" spans="1:42" s="5" customFormat="1" x14ac:dyDescent="0.3">
      <c r="B52" s="22" t="s">
        <v>43</v>
      </c>
      <c r="C52" s="10" t="s">
        <v>2</v>
      </c>
      <c r="D52" s="24"/>
      <c r="E52" s="46">
        <f t="shared" si="35"/>
        <v>44312</v>
      </c>
      <c r="F52" s="46">
        <f t="shared" si="34"/>
        <v>44312</v>
      </c>
      <c r="G52" s="69">
        <v>1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12"/>
      <c r="AP52" s="19"/>
    </row>
    <row r="53" spans="1:42" s="5" customFormat="1" x14ac:dyDescent="0.3">
      <c r="B53" s="22" t="s">
        <v>44</v>
      </c>
      <c r="C53" s="10" t="s">
        <v>2</v>
      </c>
      <c r="D53" s="24"/>
      <c r="E53" s="46">
        <f t="shared" si="35"/>
        <v>44313</v>
      </c>
      <c r="F53" s="46">
        <f t="shared" si="34"/>
        <v>44313</v>
      </c>
      <c r="G53" s="69">
        <v>1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12"/>
      <c r="AP53" s="19"/>
    </row>
    <row r="54" spans="1:42" s="5" customFormat="1" x14ac:dyDescent="0.3">
      <c r="B54" s="22" t="s">
        <v>45</v>
      </c>
      <c r="C54" s="10" t="s">
        <v>2</v>
      </c>
      <c r="D54" s="24"/>
      <c r="E54" s="46">
        <f t="shared" si="35"/>
        <v>44314</v>
      </c>
      <c r="F54" s="46">
        <f t="shared" si="34"/>
        <v>44314</v>
      </c>
      <c r="G54" s="69">
        <v>1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12"/>
      <c r="AP54" s="19"/>
    </row>
    <row r="55" spans="1:42" s="5" customFormat="1" x14ac:dyDescent="0.3">
      <c r="B55" s="22" t="s">
        <v>46</v>
      </c>
      <c r="C55" s="10" t="s">
        <v>2</v>
      </c>
      <c r="D55" s="24"/>
      <c r="E55" s="46">
        <f t="shared" si="35"/>
        <v>44315</v>
      </c>
      <c r="F55" s="46">
        <f t="shared" si="34"/>
        <v>44315</v>
      </c>
      <c r="G55" s="69">
        <v>1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12"/>
      <c r="AP55" s="19"/>
    </row>
    <row r="56" spans="1:42" s="5" customFormat="1" x14ac:dyDescent="0.3">
      <c r="B56" s="22" t="s">
        <v>47</v>
      </c>
      <c r="C56" s="10" t="s">
        <v>2</v>
      </c>
      <c r="D56" s="24"/>
      <c r="E56" s="46">
        <f t="shared" si="35"/>
        <v>44316</v>
      </c>
      <c r="F56" s="46">
        <f t="shared" si="34"/>
        <v>44316</v>
      </c>
      <c r="G56" s="69">
        <v>1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12"/>
      <c r="AP56" s="19"/>
    </row>
    <row r="57" spans="1:42" s="5" customFormat="1" x14ac:dyDescent="0.3">
      <c r="B57" s="22" t="s">
        <v>48</v>
      </c>
      <c r="C57" s="10" t="s">
        <v>2</v>
      </c>
      <c r="D57" s="24"/>
      <c r="E57" s="46">
        <f t="shared" si="35"/>
        <v>44319</v>
      </c>
      <c r="F57" s="46">
        <f t="shared" si="34"/>
        <v>44319</v>
      </c>
      <c r="G57" s="69">
        <v>1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12"/>
      <c r="AP57" s="19"/>
    </row>
    <row r="58" spans="1:42" s="5" customFormat="1" x14ac:dyDescent="0.3">
      <c r="B58" s="22" t="s">
        <v>49</v>
      </c>
      <c r="C58" s="10" t="s">
        <v>70</v>
      </c>
      <c r="D58" s="24"/>
      <c r="E58" s="46">
        <f t="shared" si="35"/>
        <v>44320</v>
      </c>
      <c r="F58" s="46">
        <f t="shared" si="34"/>
        <v>44320</v>
      </c>
      <c r="G58" s="69">
        <v>1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12"/>
      <c r="AP58" s="19"/>
    </row>
    <row r="59" spans="1:42" s="5" customFormat="1" x14ac:dyDescent="0.3">
      <c r="B59" s="22" t="s">
        <v>50</v>
      </c>
      <c r="C59" s="10" t="s">
        <v>70</v>
      </c>
      <c r="D59" s="24"/>
      <c r="E59" s="46">
        <f t="shared" si="35"/>
        <v>44321</v>
      </c>
      <c r="F59" s="46">
        <f t="shared" si="34"/>
        <v>44321</v>
      </c>
      <c r="G59" s="69">
        <v>1</v>
      </c>
      <c r="H59" s="6"/>
      <c r="I59" s="6"/>
      <c r="J59" s="6"/>
      <c r="K59" s="6"/>
      <c r="L59" s="6"/>
      <c r="M59" s="9"/>
      <c r="N59" s="9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12"/>
      <c r="AP59" s="19"/>
    </row>
    <row r="60" spans="1:42" s="5" customFormat="1" x14ac:dyDescent="0.3">
      <c r="A60" s="88"/>
      <c r="B60" s="26" t="s">
        <v>51</v>
      </c>
      <c r="C60" s="15" t="s">
        <v>70</v>
      </c>
      <c r="D60" s="27"/>
      <c r="E60" s="46">
        <f t="shared" si="35"/>
        <v>44322</v>
      </c>
      <c r="F60" s="46">
        <f t="shared" si="34"/>
        <v>44322</v>
      </c>
      <c r="G60" s="69">
        <v>1</v>
      </c>
      <c r="H60" s="9"/>
      <c r="I60" s="9"/>
      <c r="J60" s="9"/>
      <c r="K60" s="9"/>
      <c r="L60" s="9"/>
      <c r="M60" s="2"/>
      <c r="N60" s="2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13"/>
      <c r="AP60" s="20"/>
    </row>
    <row r="61" spans="1:42" s="5" customFormat="1" x14ac:dyDescent="0.3">
      <c r="A61" s="1"/>
      <c r="B61" s="74" t="s">
        <v>52</v>
      </c>
      <c r="C61" s="75"/>
      <c r="D61" s="76"/>
      <c r="E61" s="65"/>
      <c r="F61" s="65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77"/>
    </row>
    <row r="62" spans="1:42" s="5" customFormat="1" x14ac:dyDescent="0.3">
      <c r="A62" s="87"/>
      <c r="B62" s="28" t="s">
        <v>53</v>
      </c>
      <c r="C62" s="33" t="s">
        <v>2</v>
      </c>
      <c r="D62" s="29"/>
      <c r="E62" s="46">
        <f>WORKDAY(F60,1,holiday_dates)</f>
        <v>44323</v>
      </c>
      <c r="F62" s="46">
        <f t="shared" ref="F62:F70" si="36">IF(OR(E62="",G62=""),"-",WORKDAY.INTL(E62,G62-1,weekend_option,holiday_dates))</f>
        <v>44326</v>
      </c>
      <c r="G62" s="69">
        <v>2</v>
      </c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11"/>
      <c r="AP62" s="25"/>
    </row>
    <row r="63" spans="1:42" s="5" customFormat="1" x14ac:dyDescent="0.3">
      <c r="B63" s="22" t="s">
        <v>54</v>
      </c>
      <c r="C63" s="33" t="s">
        <v>2</v>
      </c>
      <c r="D63" s="24"/>
      <c r="E63" s="46">
        <f t="shared" ref="E63:E70" si="37">WORKDAY(F62,1,holiday_dates)</f>
        <v>44327</v>
      </c>
      <c r="F63" s="46">
        <f t="shared" si="36"/>
        <v>44328</v>
      </c>
      <c r="G63" s="69">
        <v>2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12"/>
      <c r="AP63" s="19"/>
    </row>
    <row r="64" spans="1:42" s="5" customFormat="1" x14ac:dyDescent="0.3">
      <c r="B64" s="22" t="s">
        <v>55</v>
      </c>
      <c r="C64" s="33" t="s">
        <v>70</v>
      </c>
      <c r="D64" s="24"/>
      <c r="E64" s="46">
        <f t="shared" si="37"/>
        <v>44329</v>
      </c>
      <c r="F64" s="46">
        <f t="shared" si="36"/>
        <v>44333</v>
      </c>
      <c r="G64" s="69">
        <v>3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12"/>
      <c r="AP64" s="19"/>
    </row>
    <row r="65" spans="1:42" s="5" customFormat="1" x14ac:dyDescent="0.3">
      <c r="B65" s="22" t="s">
        <v>56</v>
      </c>
      <c r="C65" s="33" t="s">
        <v>70</v>
      </c>
      <c r="D65" s="24"/>
      <c r="E65" s="46">
        <f t="shared" si="37"/>
        <v>44334</v>
      </c>
      <c r="F65" s="46">
        <f t="shared" si="36"/>
        <v>44337</v>
      </c>
      <c r="G65" s="69">
        <v>4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12"/>
      <c r="AP65" s="19"/>
    </row>
    <row r="66" spans="1:42" s="5" customFormat="1" x14ac:dyDescent="0.3">
      <c r="B66" s="22" t="s">
        <v>57</v>
      </c>
      <c r="C66" s="33" t="s">
        <v>70</v>
      </c>
      <c r="D66" s="24"/>
      <c r="E66" s="46">
        <f t="shared" si="37"/>
        <v>44340</v>
      </c>
      <c r="F66" s="46">
        <f t="shared" si="36"/>
        <v>44344</v>
      </c>
      <c r="G66" s="69">
        <v>5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12"/>
      <c r="AP66" s="19"/>
    </row>
    <row r="67" spans="1:42" s="5" customFormat="1" x14ac:dyDescent="0.3">
      <c r="B67" s="22" t="s">
        <v>58</v>
      </c>
      <c r="C67" s="10" t="s">
        <v>92</v>
      </c>
      <c r="D67" s="24"/>
      <c r="E67" s="46">
        <f t="shared" si="37"/>
        <v>44347</v>
      </c>
      <c r="F67" s="46">
        <f t="shared" si="36"/>
        <v>44354</v>
      </c>
      <c r="G67" s="69">
        <v>6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12"/>
      <c r="AP67" s="19"/>
    </row>
    <row r="68" spans="1:42" s="5" customFormat="1" x14ac:dyDescent="0.3">
      <c r="B68" s="22" t="s">
        <v>59</v>
      </c>
      <c r="C68" s="10" t="s">
        <v>92</v>
      </c>
      <c r="D68" s="24"/>
      <c r="E68" s="46">
        <f t="shared" si="37"/>
        <v>44355</v>
      </c>
      <c r="F68" s="46">
        <f t="shared" si="36"/>
        <v>44364</v>
      </c>
      <c r="G68" s="69">
        <v>7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12"/>
      <c r="AP68" s="19"/>
    </row>
    <row r="69" spans="1:42" s="5" customFormat="1" x14ac:dyDescent="0.3">
      <c r="B69" s="22" t="s">
        <v>60</v>
      </c>
      <c r="C69" s="10" t="s">
        <v>92</v>
      </c>
      <c r="D69" s="24"/>
      <c r="E69" s="46">
        <f t="shared" si="37"/>
        <v>44365</v>
      </c>
      <c r="F69" s="46">
        <f t="shared" si="36"/>
        <v>44376</v>
      </c>
      <c r="G69" s="69">
        <v>8</v>
      </c>
      <c r="H69" s="6"/>
      <c r="I69" s="6"/>
      <c r="J69" s="6"/>
      <c r="K69" s="6"/>
      <c r="L69" s="6"/>
      <c r="M69" s="9"/>
      <c r="N69" s="9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12"/>
      <c r="AP69" s="19"/>
    </row>
    <row r="70" spans="1:42" s="5" customFormat="1" x14ac:dyDescent="0.3">
      <c r="A70" s="88"/>
      <c r="B70" s="26" t="s">
        <v>61</v>
      </c>
      <c r="C70" s="10" t="s">
        <v>92</v>
      </c>
      <c r="D70" s="27"/>
      <c r="E70" s="46">
        <f t="shared" si="37"/>
        <v>44377</v>
      </c>
      <c r="F70" s="46">
        <f t="shared" si="36"/>
        <v>44389</v>
      </c>
      <c r="G70" s="69">
        <v>9</v>
      </c>
      <c r="H70" s="9"/>
      <c r="I70" s="9"/>
      <c r="J70" s="9"/>
      <c r="K70" s="9"/>
      <c r="L70" s="9"/>
      <c r="M70" s="2"/>
      <c r="N70" s="2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13"/>
      <c r="AP70" s="20"/>
    </row>
    <row r="71" spans="1:42" ht="15" thickBot="1" x14ac:dyDescent="0.35">
      <c r="B71" s="70"/>
      <c r="C71" s="71"/>
      <c r="D71" s="72"/>
      <c r="E71" s="71"/>
      <c r="F71" s="71"/>
      <c r="G71" s="71"/>
      <c r="H71" s="71"/>
      <c r="I71" s="71"/>
      <c r="J71" s="71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3"/>
    </row>
    <row r="72" spans="1:42" x14ac:dyDescent="0.3">
      <c r="B72" s="4"/>
    </row>
    <row r="73" spans="1:42" x14ac:dyDescent="0.3">
      <c r="B73" s="4"/>
    </row>
  </sheetData>
  <sheetProtection autoFilter="0"/>
  <mergeCells count="14">
    <mergeCell ref="H6:N6"/>
    <mergeCell ref="B2:AA2"/>
    <mergeCell ref="AB2:AN2"/>
    <mergeCell ref="E4:F4"/>
    <mergeCell ref="O6:U6"/>
    <mergeCell ref="V6:AB6"/>
    <mergeCell ref="AC6:AI6"/>
    <mergeCell ref="AJ6:AP6"/>
    <mergeCell ref="H3:AP3"/>
    <mergeCell ref="H4:AP4"/>
    <mergeCell ref="H5:AP5"/>
    <mergeCell ref="AO2:AP2"/>
    <mergeCell ref="C4:D4"/>
    <mergeCell ref="C5:D5"/>
  </mergeCells>
  <phoneticPr fontId="1" type="noConversion"/>
  <conditionalFormatting sqref="D9:D21 D23:D70">
    <cfRule type="dataBar" priority="7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{141E9FBD-9D6F-478B-A076-BD5D7209E044}</x14:id>
        </ext>
      </extLst>
    </cfRule>
  </conditionalFormatting>
  <conditionalFormatting sqref="H9:AP21 H23:AP70">
    <cfRule type="expression" dxfId="6" priority="14">
      <formula>H$7=TODAY()</formula>
    </cfRule>
    <cfRule type="expression" dxfId="5" priority="15">
      <formula>1*AND(H$7&gt;=task_start,H$7&lt;=task_start+(task_progress*(task_end-task_start+1))-1)</formula>
    </cfRule>
    <cfRule type="expression" dxfId="4" priority="16">
      <formula>AND(task_start&lt;&gt;"",H$7&gt;=$E9,H$7&lt;=$F9)</formula>
    </cfRule>
  </conditionalFormatting>
  <conditionalFormatting sqref="H7:AP21 H23:AP71">
    <cfRule type="expression" dxfId="3" priority="5">
      <formula>NETWORKDAYS.INTL(H$7,H$7,weekend_option,holiday_dates)=0</formula>
    </cfRule>
  </conditionalFormatting>
  <conditionalFormatting sqref="H7:AP8">
    <cfRule type="expression" dxfId="2" priority="2">
      <formula>MATCH(H$7,holiday_dates,0)</formula>
    </cfRule>
  </conditionalFormatting>
  <conditionalFormatting sqref="O10:R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{006D69AC-4FE2-4362-939F-6E844E86D6F0}</x14:id>
        </ext>
      </extLst>
    </cfRule>
  </conditionalFormatting>
  <dataValidations count="1">
    <dataValidation type="list" allowBlank="1" showInputMessage="1" showErrorMessage="1" sqref="E5" xr:uid="{C1493537-3875-4BB0-8E2C-5E11D3264CCC}">
      <formula1>rngDisplayWeeks</formula1>
    </dataValidation>
  </dataValidations>
  <pageMargins left="0.23622047244094491" right="0.23622047244094491" top="0.15748031496062992" bottom="0.15748031496062992" header="0.31496062992125984" footer="0.31496062992125984"/>
  <pageSetup paperSize="9" scale="53" fitToHeight="0" orientation="landscape" horizontalDpi="4294967293" verticalDpi="0" r:id="rId1"/>
  <headerFooter>
    <oddFooter>&amp;CPage &amp;P of &amp;N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1E9FBD-9D6F-478B-A076-BD5D7209E04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D9:D21 D23:D70</xm:sqref>
        </x14:conditionalFormatting>
        <x14:conditionalFormatting xmlns:xm="http://schemas.microsoft.com/office/excel/2006/main">
          <x14:cfRule type="dataBar" id="{006D69AC-4FE2-4362-939F-6E844E86D6F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O10:R10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FCF6-6C31-438D-BC76-2A0CA25A3E1D}">
  <sheetPr codeName="Sheet2"/>
  <dimension ref="A1:I26"/>
  <sheetViews>
    <sheetView workbookViewId="0">
      <selection activeCell="A15" sqref="A15"/>
    </sheetView>
  </sheetViews>
  <sheetFormatPr defaultRowHeight="14.4" x14ac:dyDescent="0.3"/>
  <cols>
    <col min="1" max="1" width="10.5546875" bestFit="1" customWidth="1"/>
    <col min="2" max="2" width="14.44140625" bestFit="1" customWidth="1"/>
    <col min="7" max="7" width="15.109375" bestFit="1" customWidth="1"/>
    <col min="9" max="9" width="10.5546875" bestFit="1" customWidth="1"/>
    <col min="10" max="10" width="14" bestFit="1" customWidth="1"/>
  </cols>
  <sheetData>
    <row r="1" spans="1:9" ht="23.4" x14ac:dyDescent="0.45">
      <c r="A1" s="21" t="s">
        <v>82</v>
      </c>
      <c r="B1" s="21"/>
      <c r="C1" s="21"/>
      <c r="D1" s="21"/>
    </row>
    <row r="2" spans="1:9" x14ac:dyDescent="0.3">
      <c r="A2" t="s">
        <v>83</v>
      </c>
      <c r="B2" t="s">
        <v>0</v>
      </c>
    </row>
    <row r="3" spans="1:9" x14ac:dyDescent="0.3">
      <c r="A3" s="44">
        <v>43824</v>
      </c>
      <c r="B3" t="s">
        <v>84</v>
      </c>
      <c r="I3" s="44"/>
    </row>
    <row r="4" spans="1:9" x14ac:dyDescent="0.3">
      <c r="A4" s="44">
        <v>44190</v>
      </c>
      <c r="B4" t="s">
        <v>84</v>
      </c>
      <c r="I4" s="44"/>
    </row>
    <row r="5" spans="1:9" x14ac:dyDescent="0.3">
      <c r="A5" s="44">
        <v>44555</v>
      </c>
      <c r="B5" t="s">
        <v>84</v>
      </c>
      <c r="I5" s="44"/>
    </row>
    <row r="6" spans="1:9" x14ac:dyDescent="0.3">
      <c r="A6" s="44">
        <v>44920</v>
      </c>
      <c r="B6" t="s">
        <v>84</v>
      </c>
      <c r="I6" s="44"/>
    </row>
    <row r="7" spans="1:9" x14ac:dyDescent="0.3">
      <c r="A7" s="44">
        <v>45285</v>
      </c>
      <c r="B7" t="s">
        <v>84</v>
      </c>
      <c r="I7" s="44"/>
    </row>
    <row r="8" spans="1:9" x14ac:dyDescent="0.3">
      <c r="A8" s="44">
        <v>45651</v>
      </c>
      <c r="B8" t="s">
        <v>84</v>
      </c>
      <c r="I8" s="44"/>
    </row>
    <row r="9" spans="1:9" x14ac:dyDescent="0.3">
      <c r="A9" s="44">
        <v>43825</v>
      </c>
      <c r="B9" t="s">
        <v>85</v>
      </c>
      <c r="I9" s="44"/>
    </row>
    <row r="10" spans="1:9" x14ac:dyDescent="0.3">
      <c r="A10" s="44">
        <v>44192</v>
      </c>
      <c r="B10" t="s">
        <v>85</v>
      </c>
      <c r="I10" s="44"/>
    </row>
    <row r="11" spans="1:9" x14ac:dyDescent="0.3">
      <c r="A11" s="44">
        <v>44556</v>
      </c>
      <c r="B11" t="s">
        <v>85</v>
      </c>
      <c r="I11" s="44"/>
    </row>
    <row r="12" spans="1:9" x14ac:dyDescent="0.3">
      <c r="A12" s="44">
        <v>44921</v>
      </c>
      <c r="B12" t="s">
        <v>85</v>
      </c>
      <c r="I12" s="44"/>
    </row>
    <row r="13" spans="1:9" x14ac:dyDescent="0.3">
      <c r="A13" s="44">
        <v>45286</v>
      </c>
      <c r="B13" t="s">
        <v>85</v>
      </c>
      <c r="I13" s="44"/>
    </row>
    <row r="14" spans="1:9" x14ac:dyDescent="0.3">
      <c r="A14" s="44">
        <v>45652</v>
      </c>
      <c r="B14" t="s">
        <v>85</v>
      </c>
      <c r="I14" s="44"/>
    </row>
    <row r="15" spans="1:9" x14ac:dyDescent="0.3">
      <c r="A15" s="44">
        <v>43466</v>
      </c>
      <c r="B15" t="s">
        <v>86</v>
      </c>
      <c r="I15" s="44"/>
    </row>
    <row r="16" spans="1:9" x14ac:dyDescent="0.3">
      <c r="A16" s="44">
        <v>43831</v>
      </c>
      <c r="B16" t="s">
        <v>86</v>
      </c>
      <c r="I16" s="44"/>
    </row>
    <row r="17" spans="1:9" x14ac:dyDescent="0.3">
      <c r="A17" s="44">
        <v>44197</v>
      </c>
      <c r="B17" t="s">
        <v>86</v>
      </c>
      <c r="I17" s="44"/>
    </row>
    <row r="18" spans="1:9" x14ac:dyDescent="0.3">
      <c r="A18" s="44">
        <v>44562</v>
      </c>
      <c r="B18" t="s">
        <v>86</v>
      </c>
      <c r="I18" s="44"/>
    </row>
    <row r="19" spans="1:9" x14ac:dyDescent="0.3">
      <c r="A19" s="44">
        <v>44927</v>
      </c>
      <c r="B19" t="s">
        <v>86</v>
      </c>
      <c r="I19" s="44"/>
    </row>
    <row r="20" spans="1:9" x14ac:dyDescent="0.3">
      <c r="A20" s="44">
        <v>43510</v>
      </c>
      <c r="B20" t="s">
        <v>90</v>
      </c>
      <c r="I20" s="44"/>
    </row>
    <row r="21" spans="1:9" x14ac:dyDescent="0.3">
      <c r="A21" s="44">
        <v>44222</v>
      </c>
      <c r="B21" t="s">
        <v>95</v>
      </c>
      <c r="I21" s="44"/>
    </row>
    <row r="22" spans="1:9" x14ac:dyDescent="0.3">
      <c r="A22" s="44">
        <v>44270</v>
      </c>
      <c r="B22" t="s">
        <v>96</v>
      </c>
      <c r="I22" s="44"/>
    </row>
    <row r="23" spans="1:9" x14ac:dyDescent="0.3">
      <c r="A23" s="44">
        <v>44311</v>
      </c>
      <c r="B23" t="s">
        <v>99</v>
      </c>
      <c r="I23" s="44"/>
    </row>
    <row r="24" spans="1:9" x14ac:dyDescent="0.3">
      <c r="A24" s="44">
        <v>44288</v>
      </c>
      <c r="B24" t="s">
        <v>98</v>
      </c>
      <c r="I24" s="44"/>
    </row>
    <row r="25" spans="1:9" x14ac:dyDescent="0.3">
      <c r="A25" s="44">
        <v>44291</v>
      </c>
      <c r="B25" t="s">
        <v>100</v>
      </c>
      <c r="I25" s="44"/>
    </row>
    <row r="26" spans="1:9" x14ac:dyDescent="0.3">
      <c r="A26" s="44">
        <v>44361</v>
      </c>
      <c r="B26" t="s">
        <v>97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2611C-ABBD-4CBE-8140-B63ADAE9A21C}">
  <sheetPr codeName="Sheet4"/>
  <dimension ref="A1:F60"/>
  <sheetViews>
    <sheetView workbookViewId="0">
      <selection activeCell="C6" sqref="C6:C12"/>
    </sheetView>
  </sheetViews>
  <sheetFormatPr defaultRowHeight="14.4" x14ac:dyDescent="0.3"/>
  <cols>
    <col min="2" max="2" width="14.88671875" bestFit="1" customWidth="1"/>
    <col min="6" max="6" width="15.5546875" customWidth="1"/>
  </cols>
  <sheetData>
    <row r="1" spans="1:6" ht="23.4" x14ac:dyDescent="0.45">
      <c r="A1" s="48" t="s">
        <v>73</v>
      </c>
      <c r="B1" s="49"/>
      <c r="C1" s="49"/>
    </row>
    <row r="2" spans="1:6" x14ac:dyDescent="0.3">
      <c r="A2" s="49"/>
      <c r="B2" s="49"/>
      <c r="C2" s="49"/>
    </row>
    <row r="3" spans="1:6" x14ac:dyDescent="0.3">
      <c r="A3" s="49"/>
      <c r="B3" s="49" t="s">
        <v>74</v>
      </c>
      <c r="C3" s="50" t="str">
        <f>_xlfn.TEXTJOIN(,,C6:C12)</f>
        <v>0000011</v>
      </c>
    </row>
    <row r="4" spans="1:6" x14ac:dyDescent="0.3">
      <c r="A4" s="49"/>
      <c r="B4" s="49"/>
      <c r="C4" s="49"/>
    </row>
    <row r="5" spans="1:6" x14ac:dyDescent="0.3">
      <c r="A5" s="49"/>
      <c r="B5" s="49"/>
      <c r="C5" s="49"/>
    </row>
    <row r="6" spans="1:6" x14ac:dyDescent="0.3">
      <c r="A6" s="49"/>
      <c r="B6" s="49" t="s">
        <v>75</v>
      </c>
      <c r="C6" s="51">
        <v>0</v>
      </c>
      <c r="F6" t="s">
        <v>89</v>
      </c>
    </row>
    <row r="7" spans="1:6" x14ac:dyDescent="0.3">
      <c r="A7" s="49"/>
      <c r="B7" s="49" t="s">
        <v>76</v>
      </c>
      <c r="C7" s="51">
        <v>0</v>
      </c>
      <c r="F7" s="52">
        <v>0</v>
      </c>
    </row>
    <row r="8" spans="1:6" x14ac:dyDescent="0.3">
      <c r="A8" s="49"/>
      <c r="B8" s="49" t="s">
        <v>77</v>
      </c>
      <c r="C8" s="51">
        <v>0</v>
      </c>
      <c r="F8" s="52">
        <v>1</v>
      </c>
    </row>
    <row r="9" spans="1:6" x14ac:dyDescent="0.3">
      <c r="A9" s="49"/>
      <c r="B9" s="49" t="s">
        <v>78</v>
      </c>
      <c r="C9" s="51">
        <v>0</v>
      </c>
      <c r="F9" s="52">
        <v>2</v>
      </c>
    </row>
    <row r="10" spans="1:6" x14ac:dyDescent="0.3">
      <c r="A10" s="49"/>
      <c r="B10" s="49" t="s">
        <v>79</v>
      </c>
      <c r="C10" s="51">
        <v>0</v>
      </c>
      <c r="F10" s="52">
        <v>3</v>
      </c>
    </row>
    <row r="11" spans="1:6" x14ac:dyDescent="0.3">
      <c r="A11" s="49"/>
      <c r="B11" s="49" t="s">
        <v>80</v>
      </c>
      <c r="C11" s="51">
        <v>1</v>
      </c>
      <c r="F11" s="52">
        <v>4</v>
      </c>
    </row>
    <row r="12" spans="1:6" x14ac:dyDescent="0.3">
      <c r="A12" s="49"/>
      <c r="B12" s="49" t="s">
        <v>81</v>
      </c>
      <c r="C12" s="51">
        <v>1</v>
      </c>
      <c r="F12" s="52">
        <v>5</v>
      </c>
    </row>
    <row r="13" spans="1:6" x14ac:dyDescent="0.3">
      <c r="F13" s="52">
        <v>6</v>
      </c>
    </row>
    <row r="14" spans="1:6" x14ac:dyDescent="0.3">
      <c r="F14" s="52">
        <v>7</v>
      </c>
    </row>
    <row r="15" spans="1:6" x14ac:dyDescent="0.3">
      <c r="F15" s="52">
        <v>8</v>
      </c>
    </row>
    <row r="16" spans="1:6" x14ac:dyDescent="0.3">
      <c r="F16" s="52">
        <v>9</v>
      </c>
    </row>
    <row r="17" spans="6:6" x14ac:dyDescent="0.3">
      <c r="F17" s="52">
        <v>10</v>
      </c>
    </row>
    <row r="18" spans="6:6" x14ac:dyDescent="0.3">
      <c r="F18" s="52">
        <v>11</v>
      </c>
    </row>
    <row r="19" spans="6:6" x14ac:dyDescent="0.3">
      <c r="F19" s="52">
        <v>12</v>
      </c>
    </row>
    <row r="20" spans="6:6" x14ac:dyDescent="0.3">
      <c r="F20" s="52">
        <v>13</v>
      </c>
    </row>
    <row r="21" spans="6:6" x14ac:dyDescent="0.3">
      <c r="F21" s="52">
        <v>14</v>
      </c>
    </row>
    <row r="22" spans="6:6" x14ac:dyDescent="0.3">
      <c r="F22" s="52">
        <v>15</v>
      </c>
    </row>
    <row r="23" spans="6:6" x14ac:dyDescent="0.3">
      <c r="F23" s="52">
        <v>16</v>
      </c>
    </row>
    <row r="24" spans="6:6" x14ac:dyDescent="0.3">
      <c r="F24" s="52">
        <v>17</v>
      </c>
    </row>
    <row r="25" spans="6:6" x14ac:dyDescent="0.3">
      <c r="F25" s="52">
        <v>18</v>
      </c>
    </row>
    <row r="26" spans="6:6" x14ac:dyDescent="0.3">
      <c r="F26" s="52">
        <v>19</v>
      </c>
    </row>
    <row r="27" spans="6:6" x14ac:dyDescent="0.3">
      <c r="F27" s="52">
        <v>20</v>
      </c>
    </row>
    <row r="28" spans="6:6" x14ac:dyDescent="0.3">
      <c r="F28" s="52">
        <v>21</v>
      </c>
    </row>
    <row r="29" spans="6:6" x14ac:dyDescent="0.3">
      <c r="F29" s="52">
        <v>22</v>
      </c>
    </row>
    <row r="30" spans="6:6" x14ac:dyDescent="0.3">
      <c r="F30" s="52">
        <v>23</v>
      </c>
    </row>
    <row r="31" spans="6:6" x14ac:dyDescent="0.3">
      <c r="F31" s="52">
        <v>24</v>
      </c>
    </row>
    <row r="32" spans="6:6" x14ac:dyDescent="0.3">
      <c r="F32" s="52">
        <v>25</v>
      </c>
    </row>
    <row r="33" spans="6:6" x14ac:dyDescent="0.3">
      <c r="F33" s="52">
        <v>26</v>
      </c>
    </row>
    <row r="34" spans="6:6" x14ac:dyDescent="0.3">
      <c r="F34" s="52">
        <v>27</v>
      </c>
    </row>
    <row r="35" spans="6:6" x14ac:dyDescent="0.3">
      <c r="F35" s="52">
        <v>28</v>
      </c>
    </row>
    <row r="36" spans="6:6" x14ac:dyDescent="0.3">
      <c r="F36" s="52">
        <v>29</v>
      </c>
    </row>
    <row r="37" spans="6:6" x14ac:dyDescent="0.3">
      <c r="F37" s="52">
        <v>30</v>
      </c>
    </row>
    <row r="38" spans="6:6" x14ac:dyDescent="0.3">
      <c r="F38" s="52">
        <v>31</v>
      </c>
    </row>
    <row r="39" spans="6:6" x14ac:dyDescent="0.3">
      <c r="F39" s="52">
        <v>32</v>
      </c>
    </row>
    <row r="40" spans="6:6" x14ac:dyDescent="0.3">
      <c r="F40" s="52">
        <v>33</v>
      </c>
    </row>
    <row r="41" spans="6:6" x14ac:dyDescent="0.3">
      <c r="F41" s="52">
        <v>34</v>
      </c>
    </row>
    <row r="42" spans="6:6" x14ac:dyDescent="0.3">
      <c r="F42" s="52">
        <v>35</v>
      </c>
    </row>
    <row r="43" spans="6:6" x14ac:dyDescent="0.3">
      <c r="F43" s="52">
        <v>36</v>
      </c>
    </row>
    <row r="44" spans="6:6" x14ac:dyDescent="0.3">
      <c r="F44" s="52">
        <v>37</v>
      </c>
    </row>
    <row r="45" spans="6:6" x14ac:dyDescent="0.3">
      <c r="F45" s="52">
        <v>38</v>
      </c>
    </row>
    <row r="46" spans="6:6" x14ac:dyDescent="0.3">
      <c r="F46" s="52">
        <v>39</v>
      </c>
    </row>
    <row r="47" spans="6:6" x14ac:dyDescent="0.3">
      <c r="F47" s="52">
        <v>40</v>
      </c>
    </row>
    <row r="48" spans="6:6" x14ac:dyDescent="0.3">
      <c r="F48" s="52">
        <v>41</v>
      </c>
    </row>
    <row r="49" spans="6:6" x14ac:dyDescent="0.3">
      <c r="F49" s="52">
        <v>42</v>
      </c>
    </row>
    <row r="50" spans="6:6" x14ac:dyDescent="0.3">
      <c r="F50" s="52">
        <v>43</v>
      </c>
    </row>
    <row r="51" spans="6:6" x14ac:dyDescent="0.3">
      <c r="F51" s="52">
        <v>44</v>
      </c>
    </row>
    <row r="52" spans="6:6" x14ac:dyDescent="0.3">
      <c r="F52" s="52">
        <v>45</v>
      </c>
    </row>
    <row r="53" spans="6:6" x14ac:dyDescent="0.3">
      <c r="F53" s="52">
        <v>46</v>
      </c>
    </row>
    <row r="54" spans="6:6" x14ac:dyDescent="0.3">
      <c r="F54" s="52">
        <v>47</v>
      </c>
    </row>
    <row r="55" spans="6:6" x14ac:dyDescent="0.3">
      <c r="F55" s="52">
        <v>48</v>
      </c>
    </row>
    <row r="56" spans="6:6" x14ac:dyDescent="0.3">
      <c r="F56" s="52">
        <v>49</v>
      </c>
    </row>
    <row r="57" spans="6:6" x14ac:dyDescent="0.3">
      <c r="F57" s="52">
        <v>50</v>
      </c>
    </row>
    <row r="58" spans="6:6" x14ac:dyDescent="0.3">
      <c r="F58" s="52">
        <v>51</v>
      </c>
    </row>
    <row r="59" spans="6:6" x14ac:dyDescent="0.3">
      <c r="F59" s="52">
        <v>52</v>
      </c>
    </row>
    <row r="60" spans="6:6" x14ac:dyDescent="0.3">
      <c r="F60" s="52">
        <v>53</v>
      </c>
    </row>
  </sheetData>
  <sheetProtection sheet="1" objects="1" scenarios="1"/>
  <phoneticPr fontId="1" type="noConversion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Schedule</vt:lpstr>
      <vt:lpstr>Holidays</vt:lpstr>
      <vt:lpstr>Settings</vt:lpstr>
      <vt:lpstr>display_week</vt:lpstr>
      <vt:lpstr>holiday_dates</vt:lpstr>
      <vt:lpstr>Schedule!Print_Titles</vt:lpstr>
      <vt:lpstr>project_start</vt:lpstr>
      <vt:lpstr>rngDisplayWeeks</vt:lpstr>
      <vt:lpstr>Schedule!task_end</vt:lpstr>
      <vt:lpstr>Schedule!task_progress</vt:lpstr>
      <vt:lpstr>Schedule!task_start</vt:lpstr>
      <vt:lpstr>weekend_option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and Charlotte James</dc:creator>
  <cp:lastModifiedBy>Peter and Charlotte James</cp:lastModifiedBy>
  <cp:lastPrinted>2020-12-30T12:43:46Z</cp:lastPrinted>
  <dcterms:created xsi:type="dcterms:W3CDTF">2020-12-03T06:33:10Z</dcterms:created>
  <dcterms:modified xsi:type="dcterms:W3CDTF">2023-03-10T11:04:27Z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2021-05-26T04:42:00Z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8e30d8da-e524-4fb5-95d7-5fb0b0fc7641</vt:lpwstr>
  </property>
  <property fmtid="{D5CDD505-2E9C-101B-9397-08002B2CF9AE}" pid="8" name="MSIP_Label_f42aa342-8706-4288-bd11-ebb85995028c_ContentBits">
    <vt:lpwstr>0</vt:lpwstr>
  </property>
</Properties>
</file>